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tabRatio="342" activeTab="1"/>
  </bookViews>
  <sheets>
    <sheet name="Splošno" sheetId="10" r:id="rId1"/>
    <sheet name="Rekapitulacija" sheetId="11" r:id="rId2"/>
    <sheet name="Kolesarski poligon" sheetId="1" r:id="rId3"/>
    <sheet name="Zunanja ureditev" sheetId="8" r:id="rId4"/>
    <sheet name="JR" sheetId="9" r:id="rId5"/>
  </sheets>
  <definedNames>
    <definedName name="CENA">#REF!</definedName>
    <definedName name="Izm_11.005">#REF!</definedName>
    <definedName name="Izm_11.006">#REF!</definedName>
    <definedName name="Izm_11.007">#REF!</definedName>
    <definedName name="Izm_11.009">#REF!</definedName>
    <definedName name="JEKLO">#REF!</definedName>
    <definedName name="JEKLO_SD">#REF!</definedName>
    <definedName name="KOLIC">#REF!</definedName>
    <definedName name="_xlnm.Print_Area" localSheetId="2">'Kolesarski poligon'!$A$1:$F$68</definedName>
    <definedName name="_xlnm.Print_Area" localSheetId="0">Splošno!$A$1:$B$28</definedName>
    <definedName name="s_Prip_del">#REF!</definedName>
    <definedName name="su_montdela">#REF!</definedName>
    <definedName name="SU_NABAVAMAT">#REF!</definedName>
    <definedName name="SU_ZEMDELA">#REF!</definedName>
    <definedName name="Sub_11">#REF!</definedName>
    <definedName name="Sub_12">#REF!</definedName>
  </definedNames>
  <calcPr calcId="162913"/>
</workbook>
</file>

<file path=xl/calcChain.xml><?xml version="1.0" encoding="utf-8"?>
<calcChain xmlns="http://schemas.openxmlformats.org/spreadsheetml/2006/main">
  <c r="G9" i="9" l="1"/>
  <c r="G11" i="9"/>
  <c r="G13" i="9"/>
  <c r="G15" i="9"/>
  <c r="G17" i="9"/>
  <c r="G19" i="9"/>
  <c r="G21" i="9"/>
  <c r="G23" i="9"/>
  <c r="G25" i="9"/>
  <c r="G27" i="9"/>
  <c r="G69" i="9" l="1"/>
  <c r="G65" i="9"/>
  <c r="G63" i="9"/>
  <c r="G61" i="9"/>
  <c r="G59" i="9"/>
  <c r="G57" i="9"/>
  <c r="G52" i="9"/>
  <c r="G48" i="9"/>
  <c r="G44" i="9"/>
  <c r="G40" i="9"/>
  <c r="G33" i="9"/>
  <c r="G31" i="9"/>
  <c r="G7" i="9"/>
  <c r="F174" i="8"/>
  <c r="F171" i="8"/>
  <c r="F168" i="8"/>
  <c r="F176" i="8" s="1"/>
  <c r="F178" i="8" s="1"/>
  <c r="F165" i="8"/>
  <c r="F162" i="8"/>
  <c r="F157" i="8"/>
  <c r="F154" i="8"/>
  <c r="F150" i="8"/>
  <c r="F147" i="8"/>
  <c r="F144" i="8"/>
  <c r="F141" i="8"/>
  <c r="F138" i="8"/>
  <c r="F135" i="8"/>
  <c r="F132" i="8"/>
  <c r="F129" i="8"/>
  <c r="F126" i="8"/>
  <c r="F123" i="8"/>
  <c r="F117" i="8"/>
  <c r="F114" i="8"/>
  <c r="F111" i="8"/>
  <c r="F108" i="8"/>
  <c r="F105" i="8"/>
  <c r="F102" i="8"/>
  <c r="F99" i="8"/>
  <c r="F96" i="8"/>
  <c r="F93" i="8"/>
  <c r="F90" i="8"/>
  <c r="F87" i="8"/>
  <c r="F84" i="8"/>
  <c r="F76" i="8"/>
  <c r="F73" i="8"/>
  <c r="F70" i="8"/>
  <c r="F67" i="8"/>
  <c r="F64" i="8"/>
  <c r="F60" i="8"/>
  <c r="F57" i="8"/>
  <c r="F54" i="8"/>
  <c r="F51" i="8"/>
  <c r="F39" i="8"/>
  <c r="F37" i="8"/>
  <c r="F35" i="8"/>
  <c r="F33" i="8"/>
  <c r="F31" i="8"/>
  <c r="F29" i="8"/>
  <c r="F27" i="8"/>
  <c r="F25" i="8"/>
  <c r="F23" i="8"/>
  <c r="F21" i="8"/>
  <c r="F19" i="8"/>
  <c r="F17" i="8"/>
  <c r="F15" i="8"/>
  <c r="F13" i="8"/>
  <c r="F11" i="8"/>
  <c r="F9" i="8"/>
  <c r="F78" i="8" l="1"/>
  <c r="F41" i="8"/>
  <c r="F185" i="8" s="1"/>
  <c r="G71" i="9"/>
  <c r="E16" i="11" s="1"/>
  <c r="F7" i="1"/>
  <c r="F8" i="1"/>
  <c r="F23" i="1"/>
  <c r="F24" i="1"/>
  <c r="F25" i="1"/>
  <c r="F26" i="1"/>
  <c r="F27" i="1"/>
  <c r="F28" i="1"/>
  <c r="F29" i="1"/>
  <c r="F30" i="1"/>
  <c r="F31" i="1"/>
  <c r="F32" i="1"/>
  <c r="F33" i="1"/>
  <c r="F34" i="1"/>
  <c r="F35" i="1"/>
  <c r="F36" i="1"/>
  <c r="F37" i="1"/>
  <c r="F186" i="8" l="1"/>
  <c r="F188" i="8" s="1"/>
  <c r="E14" i="11" s="1"/>
  <c r="D13" i="1"/>
  <c r="F51" i="1" l="1"/>
  <c r="F53" i="1"/>
  <c r="F52" i="1"/>
  <c r="F14" i="1"/>
  <c r="F13" i="1"/>
  <c r="F44" i="1"/>
  <c r="F42" i="1"/>
  <c r="D15" i="1"/>
  <c r="F15" i="1" l="1"/>
  <c r="D16" i="1"/>
  <c r="F16" i="1" s="1"/>
  <c r="F43" i="1"/>
  <c r="F18" i="1" l="1"/>
  <c r="F60" i="1" s="1"/>
  <c r="F46" i="1"/>
  <c r="F64" i="1" s="1"/>
  <c r="F22" i="1" l="1"/>
  <c r="F39" i="1" s="1"/>
  <c r="F62" i="1" s="1"/>
  <c r="F50" i="1" l="1"/>
  <c r="F6" i="1"/>
  <c r="F10" i="1" s="1"/>
  <c r="F58" i="1" l="1"/>
  <c r="F55" i="1"/>
  <c r="F66" i="1" s="1"/>
  <c r="F68" i="1" l="1"/>
  <c r="E12" i="11" s="1"/>
  <c r="E20" i="11" s="1"/>
</calcChain>
</file>

<file path=xl/sharedStrings.xml><?xml version="1.0" encoding="utf-8"?>
<sst xmlns="http://schemas.openxmlformats.org/spreadsheetml/2006/main" count="450" uniqueCount="285">
  <si>
    <t>PREDDELA</t>
  </si>
  <si>
    <t>kom</t>
  </si>
  <si>
    <t>ZEMELJSKA DELA</t>
  </si>
  <si>
    <t>m3</t>
  </si>
  <si>
    <t>Ureditev planuma temeljnih tal vezljive zemljine/zrnate kamnine– 3. kategorije na mestu poligona</t>
  </si>
  <si>
    <t>m2</t>
  </si>
  <si>
    <t>ODVODNJAVANJE</t>
  </si>
  <si>
    <t>ZUNANJA UREDITEV</t>
  </si>
  <si>
    <t>SKUPAJ</t>
  </si>
  <si>
    <t>kpl</t>
  </si>
  <si>
    <t>Zakoličba objekta- zakoličba platoja, zakoličba glavnih točk (središčne točke krožnih lokov),  zakoličba valov in vozne površine</t>
  </si>
  <si>
    <t>kos</t>
  </si>
  <si>
    <t>m1</t>
  </si>
  <si>
    <t>Komplet izdelava kanalizacije za odvod padavinske vode iz PVC cevi premera 160mm vključno z izkopom, peščeno posteljico, obsutjem s finim peskom, zasutjem</t>
  </si>
  <si>
    <t>Dobava in vgradnja betonskih jaškov premera 50cm, globine 100cm, vključno z betonskimi naluknjanimi pokrovi, zemeljiskimi deli, obsutjem z drenažnim peskom 16-32mm</t>
  </si>
  <si>
    <t xml:space="preserve">Dobava in postavitev konstrukcije za informativno tablo iz macesnovega okvirja višine 170cm, širina 55mm, dimenzija lesa 4/7cm. </t>
  </si>
  <si>
    <t>1.1</t>
  </si>
  <si>
    <t>5.1</t>
  </si>
  <si>
    <t>5.2</t>
  </si>
  <si>
    <t>5.3</t>
  </si>
  <si>
    <t>5.4</t>
  </si>
  <si>
    <t>4.1</t>
  </si>
  <si>
    <t>4.4</t>
  </si>
  <si>
    <t>4.5</t>
  </si>
  <si>
    <t>3.1</t>
  </si>
  <si>
    <t>2.1</t>
  </si>
  <si>
    <t>2.3</t>
  </si>
  <si>
    <t>2.4</t>
  </si>
  <si>
    <t>2.5</t>
  </si>
  <si>
    <t>PUMPTRACK POLIGON CERKLJE</t>
  </si>
  <si>
    <t>Tisk vsebine table na dibond folijo, dimenzija table 55x 110cm, vključno z montažo table na leseno konstrukcijo- obojestransko</t>
  </si>
  <si>
    <t>Zatravitev s semenom</t>
  </si>
  <si>
    <t>Široki površinski strojni odriv terena I. in II. Ktg (humus) v celotni debelini do 20 cm s transportom v začasno deponijo na razdalji do 60 m. (na robu gradbišča)</t>
  </si>
  <si>
    <t>Dobava in vgrajevanje tamponskega drobljenca  v plato v debelini do 20cm s prenosom po gradbišču-frakcija 0-64 mm</t>
  </si>
  <si>
    <t>Izdelava geomehanskega poročila
(po potrebi)</t>
  </si>
  <si>
    <t>Dobava tamponskega drobljenca 0-32 mm za izdelavo poligona</t>
  </si>
  <si>
    <t>3.2.</t>
  </si>
  <si>
    <t>1.2.</t>
  </si>
  <si>
    <t>Dobava asfaltne zmesi AC 8 surf B70/100 A5</t>
  </si>
  <si>
    <t>t</t>
  </si>
  <si>
    <t>3.3.</t>
  </si>
  <si>
    <t>Notranji transport drobljenca iz gradbiščne deponije na lokacijo band in valov z mini demperjem ali nakladačem</t>
  </si>
  <si>
    <t>3.4.</t>
  </si>
  <si>
    <t>Groba strojna izvedba nasipov iz tamponskega drobljenca 0-32 mm</t>
  </si>
  <si>
    <t>3.5.</t>
  </si>
  <si>
    <t>Utrjevanje strojno izvedenih nasipov po plasteh</t>
  </si>
  <si>
    <t>3.6.</t>
  </si>
  <si>
    <t>Grobo strojno oblikovanje nasipov v bande in valove</t>
  </si>
  <si>
    <t>3.7.</t>
  </si>
  <si>
    <t>Ročno oblikovanje poligona, finalna izvedba band in valov, vključno z zahtevno izvedbo prehodov med bandami in valovi</t>
  </si>
  <si>
    <t xml:space="preserve">m2 </t>
  </si>
  <si>
    <t>3.8.</t>
  </si>
  <si>
    <t>Finalno utrjevanje poligona v zelo zahtevnih pogojih - nakloni do 60 stopinj, vključno s hrbtnimi stranmi band in valov, ki niso asfaltirane</t>
  </si>
  <si>
    <t>3.9.</t>
  </si>
  <si>
    <t>Ročni pobrizg tamponske podlage z bitumensko emulzijo za preprečitev polzenja asfalta na strmih brežinah</t>
  </si>
  <si>
    <t>3.10.</t>
  </si>
  <si>
    <t>Ročni transport asfaltne zmesi s samokolnico do mesta vgradnje na poligonu - do 50 m</t>
  </si>
  <si>
    <t>3.11.</t>
  </si>
  <si>
    <t>Ročno razgrinjanje asfaltne zmesi na poligonu</t>
  </si>
  <si>
    <t>3.12.</t>
  </si>
  <si>
    <t>Ročna izdelava robu poligona pod kotom 60 stopinj</t>
  </si>
  <si>
    <t>3.13.</t>
  </si>
  <si>
    <t>Utrjevanje robu z ročnimi nabijači pod kotom 60 stopinj</t>
  </si>
  <si>
    <t>3.14.</t>
  </si>
  <si>
    <t>Predhodno valjanje asfaltne zmesi z ročnim valarjem za lažje kasnejše utrjevanje v strminah</t>
  </si>
  <si>
    <t>3.15.</t>
  </si>
  <si>
    <t>Utrjevanje asfaltne zmesi z vibro ploščami z upoštevanjem dela v zelo zahtevnih pogojih, naklona do 60 stopinj in višine 140 cm</t>
  </si>
  <si>
    <t>3.16.</t>
  </si>
  <si>
    <t>Izdelava ocene varnosti z oceno tveganja na osnovi veljavnega certifikata izvajalca poligona s strani neodvisnega ocenjevalca</t>
  </si>
  <si>
    <t>klp</t>
  </si>
  <si>
    <t>Raznos in planiranje humusa po brežinah v debelini 16 cm</t>
  </si>
  <si>
    <t xml:space="preserve">Nakladanje viška materiala z odvozom na stalno deponijo s plačilom vseh potrebnih taks in pristojbin- ocena količine (50 % izkopa, ki ni primeren za humuziranje) </t>
  </si>
  <si>
    <t>Nabava, dobava in kompletna izdelava ponikovalnice premera 1000 mm, globine do 2,00 m, izdelane po klasičnem detajlu za ponikovalnico s potrebnim izkopom in ostalimi zemeljskimi deli, skupaj z drenažnim zasipom in obsipom, filc trakom, perforiranih betonskih cevi, reducirni kos, zgoraj zaključenim AB vencem v katerega se dobavi in vgradi LTŽ pokrov 15 t, premera 60 cm. Globina je odvisna od mnenja geomehanika.</t>
  </si>
  <si>
    <t>1.3.</t>
  </si>
  <si>
    <t>1.</t>
  </si>
  <si>
    <t>2.</t>
  </si>
  <si>
    <t>3.</t>
  </si>
  <si>
    <t>4.</t>
  </si>
  <si>
    <t>5.</t>
  </si>
  <si>
    <t>IZDELAVA POLIGONA</t>
  </si>
  <si>
    <t>SKUPAJ ZUNANJA UREDITEV</t>
  </si>
  <si>
    <t>SKUPAJ  IZDELAVA POLIGONA</t>
  </si>
  <si>
    <t>SKUPAJ ODVODNJAVANJE</t>
  </si>
  <si>
    <t xml:space="preserve">SKUPAJ  ZEMELJSKA DELA </t>
  </si>
  <si>
    <t xml:space="preserve">SKUPAJ  PREDDELA </t>
  </si>
  <si>
    <t>Vsi potrebni varnostni ukrepi in zaščite v smislu Zakona o varnosti in zdravja pri delu 
ter Pravilnika o listinah za sredstva pri delu, ki veljajo pri izvajnju navedenih del.</t>
  </si>
  <si>
    <t>Stroški ureditve in organizacije gradbišča in izvajanje skupnih ukrepov za zagotavljanje varnosti in zdravja pri delu, izdelava in postavitev gradbiščne table za označbo gradbišča po GZ-u, dobava in postavitev gradbiščne zaščitne ograje z vrati.</t>
  </si>
  <si>
    <t>Označitev in zaščita obstoječih komunalnih vodov na mestu izvedbe</t>
  </si>
  <si>
    <t>ocena</t>
  </si>
  <si>
    <t>Drobni material, manipulativni, transportni in ostali nepredvideni stroški</t>
  </si>
  <si>
    <t>10.1.</t>
  </si>
  <si>
    <t>Drobni material</t>
  </si>
  <si>
    <t>Dobava in vgradnja nearmiranega navadnega podložnega betona C12/15, prerez 0.08 - 0.12 m3/m2. Opomba: v risbi 4.5.6. je prikazana trasa večjih vodov</t>
  </si>
  <si>
    <t>m</t>
  </si>
  <si>
    <t>Opozorilni trak</t>
  </si>
  <si>
    <t>Ozemljilo FeZn  P 25x4 mm</t>
  </si>
  <si>
    <t xml:space="preserve">Strojni izkop kabelskega jarka globine 0.9 m in širine 0,4 m v teren III. ktg., izdelava mivčne blazinice, položitev opozorilnega traku, zasip jarka s sprotnim utrjevanjem, utrditev, odvoz dvečnega materjala na urejeno deponijo in planiranje </t>
  </si>
  <si>
    <t xml:space="preserve">Ročni izkop kabelskega jarka globine 0.9 m in širine 0,4 m v teren III. ktg., izdelava mivčne blazinice, položitev opozorilnega traku, zasip jarka s sprotnim utrjevanjem, utrditev, odvoz dvečnega materjala na urejeno deponijo in planiranje </t>
  </si>
  <si>
    <t>Gradbena dela</t>
  </si>
  <si>
    <t>9.</t>
  </si>
  <si>
    <t>8.1.</t>
  </si>
  <si>
    <t>8.</t>
  </si>
  <si>
    <t>Nadzor upravljavca</t>
  </si>
  <si>
    <t>7.1.</t>
  </si>
  <si>
    <t>7.</t>
  </si>
  <si>
    <t>Meritve instalacij z izdanim poročilom</t>
  </si>
  <si>
    <t>6.1.</t>
  </si>
  <si>
    <t>6.</t>
  </si>
  <si>
    <t>Priklop na omrežje JR</t>
  </si>
  <si>
    <t>5.1.</t>
  </si>
  <si>
    <t>Priklop na omrežje javne razsvetljave</t>
  </si>
  <si>
    <t>4.2.</t>
  </si>
  <si>
    <t>Gibljive samogasljive plastične zaščitne cevi:</t>
  </si>
  <si>
    <t>položene v liti  beton, tlak, podomet ali trde cevi nadomet, komplet z vsem montažnim priborom:</t>
  </si>
  <si>
    <t xml:space="preserve">Izolirne cevi </t>
  </si>
  <si>
    <t>Kabel s PVC-izolacijo in plaščem (N)AYY-J 5x16mm2</t>
  </si>
  <si>
    <t>Kabel s PVC-izolacijo in plaščem (N)YY-J 4x1,5mm2</t>
  </si>
  <si>
    <t>3.1.</t>
  </si>
  <si>
    <t>Vodniki položeni ali uvlečeni v izolirne cevi komplet z vezavo:</t>
  </si>
  <si>
    <t xml:space="preserve">Cevne varovalke tipa NV100/XA- 4A </t>
  </si>
  <si>
    <t>2.10.</t>
  </si>
  <si>
    <t>Priključitev napajalnega kabla na izvod z izoliranimi kabelskimi končniki</t>
  </si>
  <si>
    <t>2.9.</t>
  </si>
  <si>
    <t>Priključitev napajalnega kabla z 2x izoliranimi kabelskimi končniki na priključne električne vezi v kandelabru</t>
  </si>
  <si>
    <t>2.8.</t>
  </si>
  <si>
    <t>Nosilec za priključno omarico v kandelabru</t>
  </si>
  <si>
    <t>2.7.</t>
  </si>
  <si>
    <t xml:space="preserve">Električne vezi za priključitev kablov in svetilk v kandelabru, kot npr. PVE 5/25, ki se montirajo v kandelaber </t>
  </si>
  <si>
    <t>2.6.</t>
  </si>
  <si>
    <t>Izdelava gradbenih jam za polaganje betonskih temeljev dim 800x800x1500mm</t>
  </si>
  <si>
    <t>2.5.</t>
  </si>
  <si>
    <t>Polaganje betonskih temeljev v teren globine 1,5m (za kandelabre) komplet s temeljem in sidri z vijaki za montažo kandelabrov na bet.ploščo, komplet</t>
  </si>
  <si>
    <t>2.4.</t>
  </si>
  <si>
    <t>2.3.</t>
  </si>
  <si>
    <t>dobava in montaža pritrdilne prirobnice za namestitev dveh svetilk</t>
  </si>
  <si>
    <t>2.2.</t>
  </si>
  <si>
    <t>dobava in montaža pritrdilne prirobnice za namestitev ene svetilke</t>
  </si>
  <si>
    <t>2.1.</t>
  </si>
  <si>
    <t>vrednost (€)</t>
  </si>
  <si>
    <t>cena/EM</t>
  </si>
  <si>
    <t>količina</t>
  </si>
  <si>
    <t>EM</t>
  </si>
  <si>
    <t>opis postavke</t>
  </si>
  <si>
    <t>šifra</t>
  </si>
  <si>
    <t>zap št.</t>
  </si>
  <si>
    <t>JAVNA RAZSVETLJAVA</t>
  </si>
  <si>
    <t>Vsa dela na objektu se morajo izvajati v skladu z načrti ter popisi materiala in del faze PZI.</t>
  </si>
  <si>
    <t>Vsi proizvajalci in tipi naprav in elementov v popisu materiala in del so navedeni "kot na primer (npr.:)". Oznake naprav služijo kot pomoč pri določitvi tehnične ustreznosti. Vse proizvajalce (tipe) naprav v popisu materiala in del potrdi investitor.</t>
  </si>
  <si>
    <t>Pri izdelavi ponudbe morajo biti vse spremembe proizvajalcev (tipov) naprav navedene in jasno označene. Spremembe potrdi investitor ali pooblaščeni nadzor nad izvedbo gradnje.</t>
  </si>
  <si>
    <t>Vse naprave in elemente mora vgraditi strokovno usposobljeno osebje, skladno z podrobnimi navodili proizvajalca. Po potrebi naprave vgradi osebje pooblaščeno za montažo.</t>
  </si>
  <si>
    <t>Dobava in montaža zidnih instalacijskih vratic, velikosti 20 x 20 cm, izdelanega iz rebraste pločevine d = 5 mm, v okvirju iz kotnega železa, velikosti 20x20x2 mm, skupaj z vzidnimi šapami za vzidavo v steno (podstavek pitnika).</t>
  </si>
  <si>
    <t xml:space="preserve">Dobava in montaža betonskega pitnika "klasik", proizvod "Kremen MB", vključno ves pridrdilni material (ali po izbiri arhitekta).    </t>
  </si>
  <si>
    <t>Dobava in montaža PVC ravne odtočne kanalizacijske cevi, skupaj z vsemi pripadajočimi fazonskimi kosi, vključno ves tesnilni in pritrdilni material.</t>
  </si>
  <si>
    <r>
      <t>f</t>
    </r>
    <r>
      <rPr>
        <sz val="10"/>
        <rFont val="Arial"/>
        <family val="2"/>
        <charset val="238"/>
      </rPr>
      <t xml:space="preserve"> 50 mm          </t>
    </r>
  </si>
  <si>
    <r>
      <t>f</t>
    </r>
    <r>
      <rPr>
        <sz val="10"/>
        <rFont val="Arial"/>
        <family val="2"/>
        <charset val="238"/>
      </rPr>
      <t xml:space="preserve"> 15 mm          </t>
    </r>
  </si>
  <si>
    <t>Pripravljalna dela</t>
  </si>
  <si>
    <t>Zarisovanje</t>
  </si>
  <si>
    <t>Tlačni preizkus</t>
  </si>
  <si>
    <t xml:space="preserve">Regulacija armatur                                    </t>
  </si>
  <si>
    <t xml:space="preserve">Dezinfekcija omrežja                                  </t>
  </si>
  <si>
    <t>10.</t>
  </si>
  <si>
    <t>11.</t>
  </si>
  <si>
    <t>12.</t>
  </si>
  <si>
    <t xml:space="preserve">Transportni stroški dobave materiala.  </t>
  </si>
  <si>
    <t>Medeninasti lovilec nesnage DN 15</t>
  </si>
  <si>
    <t>Medeninasti ventil z ročico ter izpustno pipico, DN 15</t>
  </si>
  <si>
    <t>Medeninasti ventil z ročico, DN 15</t>
  </si>
  <si>
    <t>Vodomer z impulznim izhodom za daljinsko odčitavanje porabe vode, DN 15</t>
  </si>
  <si>
    <t>VODOVODNE ARMATURE</t>
  </si>
  <si>
    <t>Alkaten vodovodna cev v kolutu, DN 15.</t>
  </si>
  <si>
    <t>Alkaten zaščitna cev v kolutu, DN 40.</t>
  </si>
  <si>
    <t xml:space="preserve"> </t>
  </si>
  <si>
    <t>Nabava in polaganje signalnega traku nad vodovodnimi cevmi.
 Obračun po 1 m1.</t>
  </si>
  <si>
    <t>Dezinfekcija cevovoda - pred prevezavo in vključitvijo v obratovanje. Postavka vključuje izpiranje cevovodov in pridobitev atesta ustreznosti kvalitete vode.Obračun za 1 m1.</t>
  </si>
  <si>
    <t>Tlačni preizkus cevovoda- priprava na preizkus po EN 805, možna izvedba v več fazah, po odsekih.Obračun po dejanskih stroških - za m1.</t>
  </si>
  <si>
    <t>Montaža vodomera z nastavkom za daljinsko odčitavanje DN 15.</t>
  </si>
  <si>
    <t>Montaža ventila DN 15 z ročico. Obračun za 1 kos.</t>
  </si>
  <si>
    <t>Montaža vodovodne cevi DN 15, na predhodno pripravljeno ležišče.</t>
  </si>
  <si>
    <t>Montaža zaščitne cevi DN 40, na predhodno pripravljeno ležišče.</t>
  </si>
  <si>
    <t>Prenos, spuščanje in polaganje cevi v jarek ter poravnanje v horizontalni in vertikalni smeri. Obračun za 1 m1.</t>
  </si>
  <si>
    <t xml:space="preserve">Nakladanje, razkladanje in prevoz vodovodnega materiala in orodja po gradbišču od deponije do mesta  vgradnje.  </t>
  </si>
  <si>
    <t>dim. 1.00x1.00x1,55 m</t>
  </si>
  <si>
    <t>Čiščenje terena po končani gradnji- delno v sklopu zunanje ureditve.. 
Obračun za 1m2.</t>
  </si>
  <si>
    <t>Nabava, dobava zasipnega materiala z deponije;  in zasip jarka z utrjevanjem v plasteh po 20 cm. Obračun za 1 m3</t>
  </si>
  <si>
    <t>Nabava, dobava in izdelava nasipa do 20 cm nad temenom cevi. Na pešč. post. se izvede 3-5 cm deb. ležišče cevi. Obsip cevi se izvaja v slojih po 15 cm iz gramoznega materiala fr. 0,02 - 16 mm., istočasno na obeh straneh cevi z utrjevanjem po standard. Proktor. postopku. 
Obračun za 1 m3.</t>
  </si>
  <si>
    <t>Nabava in dobava gramoznega materiala fr.0.02-16 mm in izdelava nasipa za izravnavo dna jarka debeline 10 cm , s planiranjem in utrjevanjem do 95 % trdnosti po standardnem Proktorjevem postopku.
Obračun za 1 m3.</t>
  </si>
  <si>
    <t>Ročno planiranje dna jarka s točnostjo +/- 3 cm v projektiranem padcu. Obračun za 1 m2.</t>
  </si>
  <si>
    <t>Odvoz odkopanega materiala  na trajno gradbeno deponijo z nakladanjem na kamion, razkladanjem, razgrinjanjem, planiranjem in utrjevanjem v slojih po 50 cm., vključno stroški deponije.</t>
  </si>
  <si>
    <t>Ročni izkop v terenu III. -VI. kat. globine 0.0-4.0 m širine jarka do 3 m. 
Obračun za 1 m3.</t>
  </si>
  <si>
    <t>Strojni izkop jarka globine 0.0-3.0 m v terenu III-IV.. kat. z nakladanjem na kamion.  Brežine se izvajajo v naklonu 65°- 70° do nivoja terena;  širina dna  je 0,6 m.
Obračun za 1 m3.</t>
  </si>
  <si>
    <t>Postavitev gradbenih profilov na vzpostavljeno os trase cevovoda ter določitev nivoja za merjenje globine izkopa in polaganje cevovoda. Obračun za 1 kos.</t>
  </si>
  <si>
    <t xml:space="preserve">Priprava gradbišča v dolžini L=54 m, odstranitev eventuelnih ovir in utrditev delovnega platoja.  </t>
  </si>
  <si>
    <t>Geodetski posnetek in vris v kataster. En izvod posnetka v Gauss-Krugerjevem sistemu se odda v elektronski obliki.. Obračun za 1 m1.</t>
  </si>
  <si>
    <t>Zakoličenje osi cevovoda z zavarovanjem osi, oznako horizontalnih in vertikalnih lomov, oznako vozlišč, odcepov in zakoličba mesta prevezave na obstoječi cevovod. Obračun za 1 m1.</t>
  </si>
  <si>
    <t>KOLESARSKI POLIGON</t>
  </si>
  <si>
    <t>A.</t>
  </si>
  <si>
    <t>ZUNANJA UREDITEV IN URBANA OPREMA</t>
  </si>
  <si>
    <t>001.</t>
  </si>
  <si>
    <t>Zakoličba in zavarovanje.</t>
  </si>
  <si>
    <t>002.</t>
  </si>
  <si>
    <t>003.</t>
  </si>
  <si>
    <t>Široki površinski strojni odriv terena I. in II. Ktg (humus) v celotni debelini do 20 cm s transportom v začasno deponijo na razdalji do 60 m. Zemljino deponirati v skladu SIST DIN 18917; 2013.</t>
  </si>
  <si>
    <t>004.</t>
  </si>
  <si>
    <t>Široki strojni izkop terena v III. In IV. ktg globine do 0,50 m z nakladanjem izkopa na kamion ali odlaganjem na rob izkopa - pot</t>
  </si>
  <si>
    <t>005.</t>
  </si>
  <si>
    <t>Ročno planiranje dna izkopa v terenu III. in IV. Ktg s točnostjo +- 3 cm z minimalnim izmetom ali premetom odvečnega materiala.</t>
  </si>
  <si>
    <t>006.</t>
  </si>
  <si>
    <t>Strojno utrjevanje dna izkopa z vibracijsko ploščo do predpisane zbitosti.</t>
  </si>
  <si>
    <t>007.</t>
  </si>
  <si>
    <t>Nabava, dobava in vgrajevanje geotekstila 200g/m².</t>
  </si>
  <si>
    <t>008.</t>
  </si>
  <si>
    <t>Nabava, dobava in vgrajevanje tamponskega nasutja iz čistega gramoza granulacije 0-80 mm s potrebnim planiranjem, premeti, razstiranjem in utrjevanjem po plasteh v debelini 30 cm (modul zbitosti poda statik).</t>
  </si>
  <si>
    <t>009.</t>
  </si>
  <si>
    <t>Nabava, dobava in vgrajevanje tamponskega nasutja  iz čistega gramoza granulacije 0-32 mm s potrebnim planiranjem, premeti, razstiranjem in utrjevanjem po plasteh v debelini 20 cm pod tlakovanimi in pohodnimi površinami.</t>
  </si>
  <si>
    <t>010.</t>
  </si>
  <si>
    <t>Nabava, dobava in vgrajevanje peščenega nasutja  iz čistega gramoza granulacije 0-16 mm s potrebnim planiranjem, premeti, razstiranjem in utrjevanjem po plasteh v debelini 5 cm peš poti.</t>
  </si>
  <si>
    <t>011.</t>
  </si>
  <si>
    <t>Nakladanje in transport izkopanega materiala na stalno deponijo izvajalca h= 6 km.</t>
  </si>
  <si>
    <t>012.</t>
  </si>
  <si>
    <t>Dobava in vgrajevanje armirano betonskih lamel, dim. 6/20/100 cmz obbetoniranjem ravne in krivine.</t>
  </si>
  <si>
    <t>013.</t>
  </si>
  <si>
    <t>Dobava in vgrajevanje asfalta v sestavi, AC 22 Base B50/70 v debelini 5 cm in AC 8 surf B50/70 v debelini 3 cm.</t>
  </si>
  <si>
    <t>014.</t>
  </si>
  <si>
    <t>Humuziranje in zatravitev brežin.</t>
  </si>
  <si>
    <t>Nabava, dobava in vgrajevanje kovinskih stojal iz cevi fi 48 mm vroče cinkanih, vključno z rušitvenimi, zemeljskimi deli in betonskim temeljem deb. 15 cm po detajlu projektanta.</t>
  </si>
  <si>
    <t>016.</t>
  </si>
  <si>
    <t>Nabava, dobava in postavitev betonskih klopi z lesenimi sedali, različnih dolžin. Klopi so sestavljene iz AB podstavka (površinska obdelava poliran, brušen beton), temeljene s pasovnim temeljem. Sedalo je iz gladko brušenih lesenih desk narejenih iz kakovostnega, obstojnega lesa, odpornega na vremenske vplive (sibirski globinsko impregniran macesen) z zaobljenimi robovi (min 3 mm), širine 9 cm, dolžine 2,4 cm in razmikom med deskami 1 cm. z lesenimi sedali po detajlu projektanta.</t>
  </si>
  <si>
    <t>Nabava, dobava in montaža pitnika po projektu z vsemi deli in dovodom vodovodne napeljave. V obliki monolitnega kvadra dimenzije 15 x 30 cm in višine 110 cm, s kanaleto dolžine 91 cm, nameščeno na kovinskem okvirju. Zgornji rob kanalete je poravnan s koto terena. Pitnik je iz obstojnega antikorozijskega litega železa v črni barvi RAL 6020. Temelj je armirano-betonski dimenzije 52/20 cm. Upoštevano pri strojnih delih - vodovod.</t>
  </si>
  <si>
    <t>SKUPAJ ZU IN URBANA OPREMA</t>
  </si>
  <si>
    <t>B.</t>
  </si>
  <si>
    <t>STROJNE INŠTALACIJE</t>
  </si>
  <si>
    <t>NOTRANJI VODOVOD</t>
  </si>
  <si>
    <t>Dobava in montaža pocinkane navojne cevi, položene v steni in tlaku nepodkletenega pritličja, zaščitena z DEKORODAL trakom, (hladna voda).</t>
  </si>
  <si>
    <t>ZUNANJI VODOVOD</t>
  </si>
  <si>
    <t>13.</t>
  </si>
  <si>
    <t>14.</t>
  </si>
  <si>
    <t>15.</t>
  </si>
  <si>
    <t>Jaški</t>
  </si>
  <si>
    <t>16.</t>
  </si>
  <si>
    <t>Izgradnja armiranobetonskega jaška, kompletno z izkopom, zasipom, odvozom odvečnega materiala na trajno deponijo, vključno stroški deponije; kompletno opaženje, nasip z gramoznim materialom(fr.0,2-60 mm) 30 cm pod jaškom; betoniranje po detajlu (podložni beton MB 10, beton MB 30), vstopna odprtina 600/600 mm z LŽ povoznim pokrovom;zunanja izolacija:2xizotekt, 2xbitumenski premaz, zaščita hidroizolacije s stirodur deb.3 cm; vstopna lestev iz nerjavečega jekla Huber SiS1 z nastavkom SiS5, l=2,29 m, š=400 mm. .Obračun za 1 kos.</t>
  </si>
  <si>
    <t>19.</t>
  </si>
  <si>
    <t>20.</t>
  </si>
  <si>
    <t>21.</t>
  </si>
  <si>
    <t>22.</t>
  </si>
  <si>
    <t>23.</t>
  </si>
  <si>
    <t>24.</t>
  </si>
  <si>
    <t>25.</t>
  </si>
  <si>
    <t>26.</t>
  </si>
  <si>
    <t>27.</t>
  </si>
  <si>
    <t>29.</t>
  </si>
  <si>
    <t>30.</t>
  </si>
  <si>
    <t>SKUPAJ STROJNE INŠTALACIJE</t>
  </si>
  <si>
    <t>REKAPITULACIJA</t>
  </si>
  <si>
    <t>ZU IN URBANA OPREMA</t>
  </si>
  <si>
    <t xml:space="preserve">Svetilke, komplet in vsem montažnim priborom </t>
  </si>
  <si>
    <t>Dobava in montaža kandelabra višine 10 m skaldno z barvo svetilke - antracit (skladno s standardom EN ISO 1461) z montažno ploščo za pritrditev na sidra</t>
  </si>
  <si>
    <t>8.2.</t>
  </si>
  <si>
    <t>8.3.</t>
  </si>
  <si>
    <t>8.4.</t>
  </si>
  <si>
    <t>8.5.</t>
  </si>
  <si>
    <r>
      <rPr>
        <b/>
        <sz val="10"/>
        <rFont val="Arial"/>
        <family val="2"/>
        <charset val="238"/>
      </rPr>
      <t>Dobava in montaža svetilke LED tehnologije</t>
    </r>
    <r>
      <rPr>
        <sz val="10"/>
        <rFont val="Arial"/>
        <family val="2"/>
        <charset val="238"/>
      </rPr>
      <t>, kot na primer:  Grah Lighting EVO EP 6300lm 55W- svetilka s povišano stopnjo zaščite IP66 z LED virom svetlobe barve 3000K,širkom kotom osvetlitve, barvne kakovosti svetlobe po Ra&gt;80 in konstantne izhodne svetilnosti svetilke 6300 lm tekom celotne življenjske dobe svetilke, svetlobno tehničnega izkoristka 129 lm/W, upravljanje z "</t>
    </r>
    <r>
      <rPr>
        <b/>
        <sz val="10"/>
        <rFont val="Arial"/>
        <family val="2"/>
        <charset val="238"/>
      </rPr>
      <t>ASTRO DIM"</t>
    </r>
    <r>
      <rPr>
        <sz val="10"/>
        <rFont val="Arial"/>
        <family val="2"/>
        <charset val="238"/>
      </rPr>
      <t xml:space="preserve"> modulom z virtualno uro in možnostjo 5 nastavitev osvetljenosti in časa delovanja, z vgrajeno visokonapetostno zaščito svetilke za odpornost na udarno napetost: 10kV , z zamenljivo LED enoto in zamenljivo predstikalno napravo,. S predvideno obratovalno dobo 100 000h, v skladu z uredbo o svetlobnem onesnaževanju, s certifikatoma ENEC in CE, energijskega razreda A++. Menjava LED modula mora biti mogoča na terenu.</t>
    </r>
  </si>
  <si>
    <t>SKUPAJ JAVNA RAZSVETLJAVA</t>
  </si>
  <si>
    <t>PVC f-90 stigmalflex</t>
  </si>
  <si>
    <t>NEPREDVIDENA DELA</t>
  </si>
  <si>
    <t>015.</t>
  </si>
  <si>
    <t>OBČINA CERKLJE NA GORENJSKEM</t>
  </si>
  <si>
    <t xml:space="preserve">KOLESARSKI POLIGON </t>
  </si>
  <si>
    <t>CERKLJE NA GORENJSKEM</t>
  </si>
  <si>
    <t>V ceni je upoštevana izdelava projektne dokumentacije PID in DZO</t>
  </si>
  <si>
    <t>V kolikor v poziciji ni navedeno drugače, veljajo kot kriteriji enkovrednosti kot primer navedenim izvedbam vse tehnične specifikacije za posamezne elemente ali pa za sistem, ki je opisan - naveden v tehničnih podlogah proizvajalca, katerega sistem je naveden kot primer načina izvedbe in doseganja kvalitete.</t>
  </si>
  <si>
    <t>V času izdelave objekta morajo biti vsi vgrajeni materiali kot tudi začasno deponiran material na delovišču in skladiščih zaščiteni pred fizičnimi poškodbami, dežjem, mrazu in hudim vetrom ter ostalimi škodljivimi vremenskimi pogoji.</t>
  </si>
  <si>
    <t>Pri izvajanju objekta je obvezno upoštevati požarni elaborat ali načrt za predmetni objekt ter vse ostale pogoje posameznih soglasodajalcev, izdelovalcev posameznih načrtov in gradbenega dovoljenja. Pred pričetkom del mora izvajalec dodatno pregledati načrt gradbenih konstrukcij, načrt arhitekture, električnih inštalacij, naprav in opreme in načrt strojnih inštalacij, naprav in opreme ter morebitne ugotovljene pripombe posredovati investitorju.</t>
  </si>
  <si>
    <t>Met. kanalizacija</t>
  </si>
  <si>
    <t>Vse mere cevi in jaškov so svetle</t>
  </si>
  <si>
    <t>Reducirni obroč pokrova kanalizacije morajo biti izveden poševno</t>
  </si>
  <si>
    <t>Pokrovi (mreže) morajo ustrezati standardu SIST EN 124-2:2015</t>
  </si>
  <si>
    <t>Vse cevi morajo ustrezati standardu SIST EN 1401-1, iz umetnih mas (PVC) homogena enoslojna stena, dolžina cevi 6m</t>
  </si>
  <si>
    <t>SPLOŠNE ZAHTEVE ZA IZDELAVO PONUDBE</t>
  </si>
  <si>
    <t>PRI PRIPRAVI PONUDBE JE POTREBNO UPOŠTEVATI SPODNJE TOČKE SPLOŠNIH ZAHTEV  IN DODATNE ZAHTEVE ZA KOMUNALNE VODE, KI SE NE ZARAČUNAVAJO POSEBEJ</t>
  </si>
  <si>
    <t xml:space="preserve">Vse dimenzije prikazane v načrtih je potrebno pred izvajanjem del preveriti na mestu izvedbe del, v primeru nejasnosti se posvetovati s projektantom. </t>
  </si>
  <si>
    <t xml:space="preserve">Popis je izdelan na podlagi PZI in posvetovanju s projektantom.  Materiali so splošni in definirani le tisti, ki so opisani v posameznih postavkah, sicer se je potrebno o izbiri posebej posvetovati z investitorjem. </t>
  </si>
  <si>
    <t xml:space="preserve">Vsi notranji in zunaji vertikalni in horizontalni transporti do začasnih in stalnih deponij, vsa pripravljalna, pomožna in zaključna dela pri posameznih postavkah (tudi, če to ni posebej navedeno v posameznih postavkah). Odpadni in izkopani material se deponira na deponije, kater morajo imeti upravna dovoljenja za deponiranje posameznih vrst materiala. Ponudnik izbere lokacije posameznih deponij v skladu s tem popisom in v cenah za E/M upošteva vse stroške deponijskih dajatev in transporta. </t>
  </si>
  <si>
    <t>Prikazane količine v tem popisu so v raščenem ali vgrajenem stanju.</t>
  </si>
  <si>
    <t xml:space="preserve">Vgrajeni materiali morajo ustrezati veljavnim normativom in predpisanim standardom ter ustrezati kvaliteti določeni z veljavno zakonodajo ter projektom. Ponudnik to dokaže s predložitvijo a-testov in certifikati pred vgrajevanjem, pridobitev teh listin mora biti vkalkulirana v cenah po enoti. </t>
  </si>
  <si>
    <t>Projektna in tehnična dokumentacija je sestavni del tega popisa.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</si>
</sst>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164" formatCode="#,##0.0"/>
    <numFmt numFmtId="165" formatCode="#,##0.00\ _€"/>
    <numFmt numFmtId="166" formatCode="#,##0.00\ &quot;€&quot;"/>
    <numFmt numFmtId="167" formatCode="0.0"/>
    <numFmt numFmtId="168" formatCode="_-* #,##0.00\ _S_I_T_-;\-* #,##0.00\ _S_I_T_-;_-* &quot;-&quot;??\ _S_I_T_-;_-@_-"/>
    <numFmt numFmtId="169" formatCode="_-* #,##0.00\ _E_U_R_-;\-* #,##0.00\ _E_U_R_-;_-* &quot;-&quot;??\ _E_U_R_-;_-@_-"/>
    <numFmt numFmtId="170" formatCode="00&quot;.&quot;"/>
    <numFmt numFmtId="171" formatCode="_-* #,##0\ _S_I_T_-;\-* #,##0\ _S_I_T_-;_-* &quot;-&quot;??\ _S_I_T_-;_-@_-"/>
    <numFmt numFmtId="172" formatCode="_(* #,##0.00_);_(* \(#,##0.00\);_(* &quot;-&quot;??_);_(@_)"/>
    <numFmt numFmtId="173" formatCode="#,##0.00\ _S_I_T"/>
  </numFmts>
  <fonts count="38">
    <font>
      <sz val="10"/>
      <name val="Arial"/>
      <family val="2"/>
    </font>
    <font>
      <sz val="11"/>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sz val="10"/>
      <color theme="1"/>
      <name val="Calibri"/>
      <family val="2"/>
      <charset val="238"/>
      <scheme val="minor"/>
    </font>
    <font>
      <b/>
      <sz val="14"/>
      <name val="Arial"/>
      <family val="2"/>
      <charset val="238"/>
    </font>
    <font>
      <b/>
      <sz val="12"/>
      <name val="Arial"/>
      <family val="2"/>
      <charset val="238"/>
    </font>
    <font>
      <b/>
      <sz val="12"/>
      <color theme="1"/>
      <name val="Calibri"/>
      <family val="2"/>
      <charset val="238"/>
      <scheme val="minor"/>
    </font>
    <font>
      <b/>
      <sz val="10"/>
      <name val="Arial"/>
      <family val="2"/>
      <charset val="238"/>
    </font>
    <font>
      <b/>
      <sz val="12"/>
      <name val="Calibri"/>
      <family val="2"/>
      <charset val="238"/>
      <scheme val="minor"/>
    </font>
    <font>
      <sz val="12"/>
      <name val="Arial"/>
      <family val="2"/>
    </font>
    <font>
      <sz val="12"/>
      <name val="Calibri"/>
      <family val="2"/>
      <charset val="238"/>
      <scheme val="minor"/>
    </font>
    <font>
      <sz val="12"/>
      <name val="Arial"/>
      <family val="2"/>
      <charset val="238"/>
    </font>
    <font>
      <b/>
      <sz val="12"/>
      <name val="Arial"/>
      <family val="2"/>
    </font>
    <font>
      <sz val="10"/>
      <name val="Arial CE"/>
      <charset val="238"/>
    </font>
    <font>
      <sz val="11"/>
      <name val="Calibri"/>
      <family val="2"/>
      <charset val="238"/>
    </font>
    <font>
      <sz val="11"/>
      <color indexed="10"/>
      <name val="Calibri"/>
      <family val="2"/>
      <charset val="238"/>
    </font>
    <font>
      <sz val="10"/>
      <name val="Gatineau"/>
    </font>
    <font>
      <b/>
      <sz val="11"/>
      <name val="Calibri"/>
      <family val="2"/>
      <charset val="238"/>
    </font>
    <font>
      <b/>
      <u/>
      <sz val="11"/>
      <name val="Calibri"/>
      <family val="2"/>
      <charset val="238"/>
    </font>
    <font>
      <u/>
      <sz val="11"/>
      <name val="Calibri"/>
      <family val="2"/>
      <charset val="238"/>
    </font>
    <font>
      <sz val="10"/>
      <name val="Arial CE"/>
    </font>
    <font>
      <sz val="10"/>
      <name val="Arial"/>
      <family val="2"/>
      <charset val="238"/>
    </font>
    <font>
      <sz val="8"/>
      <name val="Calibri"/>
      <family val="2"/>
      <charset val="238"/>
    </font>
    <font>
      <sz val="12"/>
      <name val="Calibri"/>
      <family val="2"/>
      <charset val="238"/>
    </font>
    <font>
      <b/>
      <sz val="12"/>
      <name val="Calibri"/>
      <family val="2"/>
      <charset val="238"/>
    </font>
    <font>
      <sz val="10"/>
      <name val="Symbol"/>
      <family val="1"/>
      <charset val="2"/>
    </font>
    <font>
      <sz val="10"/>
      <name val="Times New Roman CE"/>
      <family val="1"/>
      <charset val="238"/>
    </font>
    <font>
      <sz val="9"/>
      <name val="Arial"/>
      <family val="2"/>
      <charset val="238"/>
    </font>
    <font>
      <b/>
      <sz val="10"/>
      <name val="Arial"/>
      <family val="2"/>
    </font>
    <font>
      <sz val="14"/>
      <name val="Arial"/>
      <family val="2"/>
      <charset val="238"/>
    </font>
    <font>
      <sz val="10"/>
      <name val="Arial CE"/>
      <family val="2"/>
      <charset val="238"/>
    </font>
    <font>
      <sz val="10"/>
      <name val="Arial"/>
      <family val="2"/>
    </font>
    <font>
      <b/>
      <sz val="11"/>
      <color theme="1"/>
      <name val="Calibri"/>
      <family val="2"/>
      <charset val="238"/>
      <scheme val="minor"/>
    </font>
    <font>
      <sz val="14"/>
      <name val="Arial"/>
      <family val="2"/>
    </font>
    <font>
      <b/>
      <sz val="11"/>
      <name val="Arial CE"/>
      <family val="2"/>
      <charset val="238"/>
    </font>
    <font>
      <b/>
      <sz val="12"/>
      <name val="Arial CE"/>
      <family val="2"/>
      <charset val="238"/>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5">
    <xf numFmtId="0" fontId="0" fillId="0" borderId="0"/>
    <xf numFmtId="0" fontId="15" fillId="0" borderId="0"/>
    <xf numFmtId="0" fontId="18" fillId="0" borderId="0"/>
    <xf numFmtId="168" fontId="18" fillId="0" borderId="0" applyFont="0" applyFill="0" applyBorder="0" applyAlignment="0" applyProtection="0"/>
    <xf numFmtId="169" fontId="15" fillId="0" borderId="0" applyFont="0" applyFill="0" applyBorder="0" applyAlignment="0" applyProtection="0"/>
    <xf numFmtId="171" fontId="15" fillId="0" borderId="0" applyFont="0" applyFill="0" applyBorder="0" applyAlignment="0" applyProtection="0"/>
    <xf numFmtId="0" fontId="15" fillId="0" borderId="0"/>
    <xf numFmtId="168" fontId="15" fillId="0" borderId="0" applyFont="0" applyFill="0" applyBorder="0" applyAlignment="0" applyProtection="0"/>
    <xf numFmtId="171" fontId="22" fillId="0" borderId="0" applyFont="0" applyFill="0" applyBorder="0" applyAlignment="0" applyProtection="0"/>
    <xf numFmtId="0" fontId="23" fillId="0" borderId="0"/>
    <xf numFmtId="172" fontId="22" fillId="0" borderId="0" applyFont="0" applyFill="0" applyBorder="0" applyAlignment="0" applyProtection="0"/>
    <xf numFmtId="0" fontId="23" fillId="0" borderId="0"/>
    <xf numFmtId="168" fontId="23" fillId="0" borderId="0" applyFont="0" applyFill="0" applyBorder="0" applyAlignment="0" applyProtection="0"/>
    <xf numFmtId="44" fontId="33" fillId="0" borderId="0" applyFont="0" applyFill="0" applyBorder="0" applyAlignment="0" applyProtection="0"/>
    <xf numFmtId="0" fontId="1" fillId="0" borderId="0"/>
  </cellStyleXfs>
  <cellXfs count="252">
    <xf numFmtId="0" fontId="0" fillId="0" borderId="0" xfId="0"/>
    <xf numFmtId="0" fontId="0" fillId="0" borderId="0" xfId="0" applyBorder="1"/>
    <xf numFmtId="2" fontId="0" fillId="0" borderId="0" xfId="0" applyNumberFormat="1"/>
    <xf numFmtId="0" fontId="0" fillId="0" borderId="0" xfId="0" applyFont="1"/>
    <xf numFmtId="0" fontId="5" fillId="0" borderId="0" xfId="0" applyFont="1" applyProtection="1">
      <protection locked="0"/>
    </xf>
    <xf numFmtId="164" fontId="0" fillId="0" borderId="0" xfId="0" applyNumberFormat="1" applyFont="1"/>
    <xf numFmtId="0" fontId="8" fillId="0" borderId="0" xfId="0" applyFont="1" applyProtection="1">
      <protection locked="0"/>
    </xf>
    <xf numFmtId="4" fontId="0" fillId="0" borderId="0" xfId="0" applyNumberFormat="1"/>
    <xf numFmtId="0" fontId="8" fillId="0" borderId="0" xfId="0" applyFont="1" applyAlignment="1" applyProtection="1">
      <alignment horizontal="center"/>
      <protection locked="0"/>
    </xf>
    <xf numFmtId="0" fontId="0" fillId="0" borderId="0" xfId="0" applyFill="1"/>
    <xf numFmtId="0" fontId="4" fillId="0" borderId="0" xfId="0" applyFont="1" applyFill="1" applyBorder="1"/>
    <xf numFmtId="0" fontId="5" fillId="0" borderId="0" xfId="0" applyFont="1" applyFill="1" applyBorder="1" applyAlignment="1">
      <alignment horizontal="center"/>
    </xf>
    <xf numFmtId="165" fontId="5" fillId="0" borderId="0" xfId="0" applyNumberFormat="1"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49" fontId="2" fillId="0" borderId="0" xfId="0" applyNumberFormat="1" applyFont="1" applyFill="1" applyAlignment="1">
      <alignment horizontal="justify" vertical="top"/>
    </xf>
    <xf numFmtId="0" fontId="2" fillId="0" borderId="0" xfId="0" applyFont="1" applyFill="1" applyAlignment="1">
      <alignment horizontal="justify" vertical="top"/>
    </xf>
    <xf numFmtId="0" fontId="2" fillId="0" borderId="0" xfId="0" applyFont="1" applyFill="1" applyAlignment="1">
      <alignment horizontal="center" vertical="top"/>
    </xf>
    <xf numFmtId="4" fontId="2" fillId="0" borderId="0" xfId="0" applyNumberFormat="1" applyFont="1" applyFill="1" applyAlignment="1">
      <alignment vertical="top"/>
    </xf>
    <xf numFmtId="16" fontId="0" fillId="0" borderId="0" xfId="0" applyNumberFormat="1" applyFill="1" applyAlignment="1">
      <alignment vertical="top"/>
    </xf>
    <xf numFmtId="0" fontId="2" fillId="0" borderId="0" xfId="0" applyFont="1" applyFill="1" applyAlignment="1">
      <alignment horizontal="justify"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1" xfId="0" applyFont="1" applyFill="1" applyBorder="1" applyAlignment="1">
      <alignment vertical="top"/>
    </xf>
    <xf numFmtId="4" fontId="2" fillId="0" borderId="1" xfId="0" applyNumberFormat="1" applyFont="1" applyFill="1" applyBorder="1" applyAlignment="1">
      <alignment vertical="top"/>
    </xf>
    <xf numFmtId="0" fontId="0" fillId="0" borderId="0" xfId="0" applyFont="1" applyFill="1"/>
    <xf numFmtId="16" fontId="2" fillId="0" borderId="0" xfId="0" applyNumberFormat="1" applyFont="1" applyFill="1" applyAlignment="1">
      <alignment horizontal="justify" vertical="top"/>
    </xf>
    <xf numFmtId="0" fontId="2" fillId="0" borderId="0" xfId="0" applyFont="1" applyFill="1" applyAlignment="1">
      <alignment horizontal="center"/>
    </xf>
    <xf numFmtId="0" fontId="2" fillId="0" borderId="0" xfId="0" applyFont="1" applyFill="1"/>
    <xf numFmtId="4" fontId="2" fillId="0" borderId="0" xfId="0" applyNumberFormat="1" applyFont="1" applyFill="1"/>
    <xf numFmtId="2" fontId="7" fillId="0" borderId="0" xfId="0" applyNumberFormat="1" applyFont="1" applyFill="1"/>
    <xf numFmtId="4" fontId="6" fillId="0" borderId="0" xfId="0" applyNumberFormat="1" applyFont="1" applyFill="1"/>
    <xf numFmtId="16" fontId="0" fillId="0" borderId="1" xfId="0" applyNumberFormat="1" applyFill="1" applyBorder="1" applyAlignment="1">
      <alignment vertical="top"/>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top"/>
    </xf>
    <xf numFmtId="0" fontId="2" fillId="0" borderId="0" xfId="0" applyFont="1" applyFill="1" applyBorder="1" applyAlignment="1">
      <alignment vertical="top" wrapText="1"/>
    </xf>
    <xf numFmtId="0" fontId="2" fillId="0" borderId="0" xfId="0" applyFont="1" applyFill="1" applyBorder="1" applyAlignment="1">
      <alignment vertical="top"/>
    </xf>
    <xf numFmtId="4" fontId="2" fillId="0" borderId="0" xfId="0" applyNumberFormat="1" applyFont="1" applyFill="1" applyBorder="1" applyAlignment="1">
      <alignment vertical="top"/>
    </xf>
    <xf numFmtId="16" fontId="2" fillId="0" borderId="1" xfId="0" applyNumberFormat="1" applyFont="1" applyFill="1" applyBorder="1" applyAlignment="1">
      <alignment horizontal="justify" vertical="top"/>
    </xf>
    <xf numFmtId="0" fontId="2" fillId="0" borderId="1" xfId="0" applyFont="1" applyFill="1" applyBorder="1" applyAlignment="1">
      <alignment horizontal="justify" vertical="top"/>
    </xf>
    <xf numFmtId="0" fontId="0" fillId="0" borderId="0" xfId="0" applyFont="1" applyFill="1" applyBorder="1"/>
    <xf numFmtId="0" fontId="2" fillId="0" borderId="1" xfId="0" applyFont="1" applyFill="1" applyBorder="1" applyAlignment="1">
      <alignment vertical="top" wrapText="1"/>
    </xf>
    <xf numFmtId="0" fontId="2" fillId="0" borderId="0" xfId="0" applyFont="1" applyFill="1" applyBorder="1" applyAlignment="1">
      <alignment horizontal="center" vertical="top"/>
    </xf>
    <xf numFmtId="0" fontId="0" fillId="0" borderId="0" xfId="0" applyFill="1" applyBorder="1"/>
    <xf numFmtId="0" fontId="2" fillId="0" borderId="0" xfId="0" applyFont="1" applyFill="1" applyBorder="1" applyAlignment="1">
      <alignment horizontal="justify" vertical="top"/>
    </xf>
    <xf numFmtId="0" fontId="10" fillId="0" borderId="0" xfId="0" applyFont="1" applyFill="1" applyBorder="1" applyAlignment="1">
      <alignment horizontal="left"/>
    </xf>
    <xf numFmtId="0" fontId="10" fillId="0" borderId="0" xfId="0" applyFont="1" applyFill="1" applyBorder="1"/>
    <xf numFmtId="0" fontId="11" fillId="0" borderId="0" xfId="0" applyFont="1" applyFill="1"/>
    <xf numFmtId="4" fontId="7" fillId="0" borderId="0" xfId="0" applyNumberFormat="1" applyFont="1" applyFill="1"/>
    <xf numFmtId="0" fontId="10" fillId="0" borderId="0" xfId="0" applyFont="1" applyFill="1" applyBorder="1" applyAlignment="1">
      <alignment horizontal="justify" vertical="top"/>
    </xf>
    <xf numFmtId="0" fontId="10" fillId="0" borderId="2" xfId="0" applyFont="1" applyFill="1" applyBorder="1" applyAlignment="1">
      <alignment horizontal="left"/>
    </xf>
    <xf numFmtId="0" fontId="10" fillId="0" borderId="2" xfId="0" applyFont="1" applyFill="1" applyBorder="1" applyAlignment="1">
      <alignment vertical="top" wrapText="1"/>
    </xf>
    <xf numFmtId="0" fontId="14" fillId="0" borderId="0" xfId="0" applyFont="1" applyFill="1"/>
    <xf numFmtId="0" fontId="14" fillId="0" borderId="0" xfId="0" applyFont="1"/>
    <xf numFmtId="4" fontId="14" fillId="0" borderId="0" xfId="0" applyNumberFormat="1" applyFont="1"/>
    <xf numFmtId="0" fontId="14" fillId="0" borderId="2" xfId="0" applyFont="1" applyBorder="1"/>
    <xf numFmtId="4" fontId="14" fillId="0" borderId="2" xfId="0" applyNumberFormat="1" applyFont="1" applyBorder="1"/>
    <xf numFmtId="16" fontId="0" fillId="0" borderId="0" xfId="0" applyNumberFormat="1" applyFill="1" applyBorder="1" applyAlignment="1">
      <alignment vertical="top"/>
    </xf>
    <xf numFmtId="0" fontId="2" fillId="0" borderId="0" xfId="0" applyFont="1" applyFill="1" applyBorder="1" applyAlignment="1">
      <alignment horizontal="justify" vertical="top" wrapText="1"/>
    </xf>
    <xf numFmtId="0" fontId="8" fillId="0" borderId="0" xfId="0" applyFont="1" applyAlignment="1" applyProtection="1">
      <alignment horizontal="left"/>
      <protection locked="0"/>
    </xf>
    <xf numFmtId="0" fontId="10" fillId="0" borderId="0" xfId="0" applyFont="1" applyFill="1" applyBorder="1" applyAlignment="1">
      <alignment horizontal="center" vertical="top"/>
    </xf>
    <xf numFmtId="0" fontId="11" fillId="0" borderId="0" xfId="0" applyFont="1" applyFill="1" applyBorder="1"/>
    <xf numFmtId="4" fontId="10" fillId="0" borderId="0" xfId="0" applyNumberFormat="1" applyFont="1" applyFill="1" applyBorder="1" applyAlignment="1">
      <alignment vertical="top"/>
    </xf>
    <xf numFmtId="0" fontId="10" fillId="0" borderId="1" xfId="0" applyFont="1" applyFill="1" applyBorder="1" applyAlignment="1">
      <alignment horizontal="left"/>
    </xf>
    <xf numFmtId="0" fontId="10" fillId="0" borderId="1" xfId="0" applyFont="1" applyFill="1" applyBorder="1"/>
    <xf numFmtId="0" fontId="12" fillId="0" borderId="1" xfId="0" applyFont="1" applyFill="1" applyBorder="1"/>
    <xf numFmtId="0" fontId="12" fillId="0" borderId="1" xfId="0" applyFont="1" applyFill="1" applyBorder="1" applyAlignment="1">
      <alignment vertical="top"/>
    </xf>
    <xf numFmtId="4" fontId="12" fillId="0" borderId="1" xfId="0" applyNumberFormat="1" applyFont="1" applyFill="1" applyBorder="1" applyAlignment="1">
      <alignment vertical="top"/>
    </xf>
    <xf numFmtId="0" fontId="11" fillId="0" borderId="1" xfId="0" applyFont="1" applyFill="1" applyBorder="1"/>
    <xf numFmtId="0" fontId="10" fillId="0" borderId="1" xfId="0" applyFont="1" applyFill="1" applyBorder="1" applyAlignment="1">
      <alignment vertical="top" wrapText="1"/>
    </xf>
    <xf numFmtId="4" fontId="12" fillId="0" borderId="1" xfId="0" applyNumberFormat="1" applyFont="1" applyFill="1" applyBorder="1"/>
    <xf numFmtId="0" fontId="10" fillId="0" borderId="1" xfId="0" applyFont="1" applyFill="1" applyBorder="1" applyAlignment="1">
      <alignment horizontal="justify" vertical="top"/>
    </xf>
    <xf numFmtId="4" fontId="16" fillId="0" borderId="0" xfId="2" applyNumberFormat="1" applyFont="1" applyFill="1" applyAlignment="1" applyProtection="1">
      <alignment horizontal="right" wrapText="1"/>
      <protection locked="0"/>
    </xf>
    <xf numFmtId="164" fontId="16" fillId="0" borderId="0" xfId="3" applyNumberFormat="1" applyFont="1" applyFill="1" applyBorder="1" applyAlignment="1">
      <alignment horizontal="right" wrapText="1"/>
    </xf>
    <xf numFmtId="0" fontId="16" fillId="0" borderId="0" xfId="3" applyNumberFormat="1" applyFont="1" applyFill="1" applyBorder="1" applyAlignment="1">
      <alignment horizontal="right" wrapText="1"/>
    </xf>
    <xf numFmtId="0" fontId="16" fillId="0" borderId="0" xfId="4" applyNumberFormat="1" applyFont="1" applyFill="1" applyBorder="1" applyAlignment="1">
      <alignment horizontal="left" vertical="top" wrapText="1"/>
    </xf>
    <xf numFmtId="0" fontId="16" fillId="0" borderId="0" xfId="4" applyNumberFormat="1" applyFont="1" applyFill="1" applyBorder="1" applyAlignment="1">
      <alignment horizontal="right" vertical="top" wrapText="1"/>
    </xf>
    <xf numFmtId="0" fontId="19" fillId="0" borderId="4" xfId="4" applyNumberFormat="1" applyFont="1" applyFill="1" applyBorder="1" applyAlignment="1">
      <alignment horizontal="left" vertical="top" wrapText="1"/>
    </xf>
    <xf numFmtId="170" fontId="19" fillId="0" borderId="4" xfId="3" applyNumberFormat="1" applyFont="1" applyFill="1" applyBorder="1" applyAlignment="1">
      <alignment horizontal="center" vertical="top"/>
    </xf>
    <xf numFmtId="170" fontId="19" fillId="0" borderId="5" xfId="3" applyNumberFormat="1" applyFont="1" applyFill="1" applyBorder="1" applyAlignment="1">
      <alignment horizontal="right" vertical="top"/>
    </xf>
    <xf numFmtId="170" fontId="19" fillId="0" borderId="0" xfId="5" applyNumberFormat="1" applyFont="1" applyFill="1" applyBorder="1" applyAlignment="1">
      <alignment horizontal="center" vertical="top"/>
    </xf>
    <xf numFmtId="170" fontId="16" fillId="0" borderId="0" xfId="5" applyNumberFormat="1" applyFont="1" applyFill="1" applyBorder="1" applyAlignment="1">
      <alignment horizontal="center" vertical="top"/>
    </xf>
    <xf numFmtId="164" fontId="16" fillId="0" borderId="0" xfId="3" applyNumberFormat="1" applyFont="1" applyFill="1" applyBorder="1" applyAlignment="1">
      <alignment horizontal="right"/>
    </xf>
    <xf numFmtId="0" fontId="19" fillId="0" borderId="0" xfId="4" applyNumberFormat="1" applyFont="1" applyFill="1" applyBorder="1" applyAlignment="1">
      <alignment horizontal="left" vertical="top" wrapText="1"/>
    </xf>
    <xf numFmtId="170" fontId="19" fillId="0" borderId="0" xfId="4" applyNumberFormat="1" applyFont="1" applyFill="1" applyBorder="1" applyAlignment="1">
      <alignment horizontal="center" vertical="top"/>
    </xf>
    <xf numFmtId="170" fontId="19" fillId="0" borderId="0" xfId="4" applyNumberFormat="1" applyFont="1" applyFill="1" applyBorder="1" applyAlignment="1">
      <alignment horizontal="right" vertical="top"/>
    </xf>
    <xf numFmtId="0" fontId="16" fillId="0" borderId="0" xfId="6" applyFont="1" applyFill="1" applyAlignment="1">
      <alignment wrapText="1"/>
    </xf>
    <xf numFmtId="170" fontId="16" fillId="0" borderId="0" xfId="5" applyNumberFormat="1" applyFont="1" applyFill="1" applyBorder="1" applyAlignment="1">
      <alignment horizontal="right" vertical="top"/>
    </xf>
    <xf numFmtId="170" fontId="16" fillId="0" borderId="0" xfId="8" applyNumberFormat="1" applyFont="1" applyFill="1" applyBorder="1" applyAlignment="1">
      <alignment horizontal="center" vertical="top"/>
    </xf>
    <xf numFmtId="170" fontId="16" fillId="0" borderId="0" xfId="8" applyNumberFormat="1" applyFont="1" applyFill="1" applyBorder="1" applyAlignment="1">
      <alignment horizontal="right" vertical="top"/>
    </xf>
    <xf numFmtId="0" fontId="16" fillId="0" borderId="0" xfId="5" applyNumberFormat="1" applyFont="1" applyFill="1" applyBorder="1" applyAlignment="1">
      <alignment horizontal="right"/>
    </xf>
    <xf numFmtId="0" fontId="21" fillId="0" borderId="0" xfId="5" applyNumberFormat="1" applyFont="1" applyFill="1" applyBorder="1" applyAlignment="1">
      <alignment horizontal="right"/>
    </xf>
    <xf numFmtId="16" fontId="16" fillId="0" borderId="0" xfId="4" applyNumberFormat="1" applyFont="1" applyFill="1" applyBorder="1" applyAlignment="1">
      <alignment horizontal="right" vertical="top" wrapText="1"/>
    </xf>
    <xf numFmtId="0" fontId="23" fillId="0" borderId="0" xfId="9" applyFont="1"/>
    <xf numFmtId="4" fontId="23" fillId="0" borderId="0" xfId="9" applyNumberFormat="1" applyFont="1"/>
    <xf numFmtId="0" fontId="23" fillId="0" borderId="0" xfId="9" applyFont="1" applyBorder="1"/>
    <xf numFmtId="0" fontId="23" fillId="0" borderId="0" xfId="9" applyAlignment="1">
      <alignment vertical="top"/>
    </xf>
    <xf numFmtId="0" fontId="9" fillId="0" borderId="0" xfId="9" applyFont="1" applyAlignment="1">
      <alignment vertical="top" wrapText="1"/>
    </xf>
    <xf numFmtId="0" fontId="23" fillId="0" borderId="0" xfId="9"/>
    <xf numFmtId="4" fontId="23" fillId="0" borderId="0" xfId="9" applyNumberFormat="1"/>
    <xf numFmtId="0" fontId="13" fillId="0" borderId="0" xfId="9" applyFont="1" applyAlignment="1">
      <alignment vertical="top"/>
    </xf>
    <xf numFmtId="0" fontId="7" fillId="0" borderId="0" xfId="9" applyFont="1" applyAlignment="1">
      <alignment vertical="top" wrapText="1"/>
    </xf>
    <xf numFmtId="0" fontId="13" fillId="0" borderId="0" xfId="9" applyFont="1"/>
    <xf numFmtId="4" fontId="13" fillId="0" borderId="0" xfId="9" applyNumberFormat="1" applyFont="1"/>
    <xf numFmtId="0" fontId="7" fillId="0" borderId="0" xfId="9" applyFont="1" applyBorder="1" applyAlignment="1">
      <alignment vertical="top" wrapText="1"/>
    </xf>
    <xf numFmtId="0" fontId="7" fillId="0" borderId="0" xfId="9" applyFont="1" applyBorder="1" applyAlignment="1">
      <alignment wrapText="1"/>
    </xf>
    <xf numFmtId="4" fontId="7" fillId="0" borderId="0" xfId="9" applyNumberFormat="1" applyFont="1" applyBorder="1" applyAlignment="1">
      <alignment wrapText="1"/>
    </xf>
    <xf numFmtId="0" fontId="7" fillId="0" borderId="0" xfId="9" applyFont="1" applyAlignment="1">
      <alignment wrapText="1"/>
    </xf>
    <xf numFmtId="0" fontId="7" fillId="0" borderId="0" xfId="9" applyFont="1"/>
    <xf numFmtId="0" fontId="23" fillId="0" borderId="0" xfId="9" applyFont="1" applyBorder="1" applyAlignment="1">
      <alignment vertical="top" wrapText="1"/>
    </xf>
    <xf numFmtId="0" fontId="23" fillId="0" borderId="0" xfId="9" applyBorder="1" applyAlignment="1">
      <alignment vertical="top" wrapText="1"/>
    </xf>
    <xf numFmtId="0" fontId="23" fillId="0" borderId="0" xfId="9" applyBorder="1" applyAlignment="1">
      <alignment wrapText="1"/>
    </xf>
    <xf numFmtId="4" fontId="23" fillId="0" borderId="0" xfId="9" applyNumberFormat="1" applyBorder="1" applyAlignment="1">
      <alignment wrapText="1"/>
    </xf>
    <xf numFmtId="0" fontId="23" fillId="0" borderId="0" xfId="9" applyBorder="1"/>
    <xf numFmtId="0" fontId="23" fillId="0" borderId="0" xfId="10" applyNumberFormat="1" applyFont="1" applyFill="1" applyBorder="1" applyAlignment="1" applyProtection="1">
      <alignment horizontal="left" vertical="top" wrapText="1"/>
    </xf>
    <xf numFmtId="0" fontId="23" fillId="0" borderId="0" xfId="9" applyFont="1" applyBorder="1" applyAlignment="1">
      <alignment wrapText="1"/>
    </xf>
    <xf numFmtId="4" fontId="23" fillId="0" borderId="0" xfId="9" applyNumberFormat="1" applyFont="1" applyBorder="1" applyAlignment="1">
      <alignment wrapText="1"/>
    </xf>
    <xf numFmtId="0" fontId="23" fillId="0" borderId="0" xfId="9" applyAlignment="1"/>
    <xf numFmtId="4" fontId="23" fillId="0" borderId="0" xfId="9" applyNumberFormat="1" applyAlignment="1"/>
    <xf numFmtId="0" fontId="23" fillId="0" borderId="0" xfId="9" applyFont="1" applyBorder="1" applyAlignment="1">
      <alignment vertical="top"/>
    </xf>
    <xf numFmtId="0" fontId="23" fillId="0" borderId="0" xfId="9" applyFont="1" applyBorder="1" applyAlignment="1"/>
    <xf numFmtId="4" fontId="23" fillId="0" borderId="0" xfId="9" applyNumberFormat="1" applyFont="1" applyBorder="1" applyAlignment="1"/>
    <xf numFmtId="173" fontId="23" fillId="0" borderId="0" xfId="9" applyNumberFormat="1" applyFont="1" applyBorder="1" applyAlignment="1">
      <alignment horizontal="right"/>
    </xf>
    <xf numFmtId="0" fontId="9" fillId="0" borderId="0" xfId="9" applyFont="1" applyBorder="1" applyAlignment="1">
      <alignment vertical="top" wrapText="1"/>
    </xf>
    <xf numFmtId="0" fontId="9" fillId="0" borderId="0" xfId="9" applyFont="1" applyBorder="1" applyAlignment="1">
      <alignment wrapText="1"/>
    </xf>
    <xf numFmtId="4" fontId="9" fillId="0" borderId="0" xfId="9" applyNumberFormat="1" applyFont="1" applyBorder="1" applyAlignment="1">
      <alignment wrapText="1"/>
    </xf>
    <xf numFmtId="0" fontId="9" fillId="0" borderId="0" xfId="9" applyFont="1" applyBorder="1"/>
    <xf numFmtId="0" fontId="23" fillId="0" borderId="0" xfId="9" applyFont="1" applyBorder="1" applyAlignment="1">
      <alignment horizontal="justify" vertical="top"/>
    </xf>
    <xf numFmtId="4" fontId="23" fillId="0" borderId="0" xfId="9" applyNumberFormat="1" applyBorder="1"/>
    <xf numFmtId="0" fontId="23" fillId="0" borderId="0" xfId="9" applyFont="1" applyAlignment="1">
      <alignment vertical="top"/>
    </xf>
    <xf numFmtId="0" fontId="29" fillId="0" borderId="0" xfId="9" applyFont="1"/>
    <xf numFmtId="0" fontId="30" fillId="0" borderId="0" xfId="9" applyFont="1" applyBorder="1" applyAlignment="1">
      <alignment vertical="top" wrapText="1"/>
    </xf>
    <xf numFmtId="0" fontId="9" fillId="0" borderId="0" xfId="9" applyFont="1" applyAlignment="1">
      <alignment wrapText="1"/>
    </xf>
    <xf numFmtId="0" fontId="9" fillId="0" borderId="0" xfId="9" applyFont="1"/>
    <xf numFmtId="0" fontId="31" fillId="0" borderId="0" xfId="9" applyFont="1"/>
    <xf numFmtId="0" fontId="23" fillId="0" borderId="0" xfId="9" applyFont="1" applyAlignment="1">
      <alignment horizontal="justify" vertical="top" wrapText="1"/>
    </xf>
    <xf numFmtId="0" fontId="27" fillId="0" borderId="0" xfId="9" applyFont="1"/>
    <xf numFmtId="0" fontId="15" fillId="0" borderId="0" xfId="9" applyFont="1"/>
    <xf numFmtId="0" fontId="32" fillId="0" borderId="0" xfId="9" applyFont="1" applyAlignment="1">
      <alignment horizontal="justify" vertical="top" wrapText="1"/>
    </xf>
    <xf numFmtId="4" fontId="9" fillId="0" borderId="0" xfId="9" applyNumberFormat="1" applyFont="1"/>
    <xf numFmtId="0" fontId="23" fillId="0" borderId="0" xfId="11" applyFont="1" applyAlignment="1" applyProtection="1">
      <alignment vertical="top" wrapText="1"/>
      <protection locked="0"/>
    </xf>
    <xf numFmtId="0" fontId="23" fillId="0" borderId="0" xfId="11" applyFont="1" applyAlignment="1" applyProtection="1">
      <alignment horizontal="left"/>
      <protection locked="0"/>
    </xf>
    <xf numFmtId="4" fontId="23" fillId="0" borderId="0" xfId="11" applyNumberFormat="1" applyFont="1" applyProtection="1">
      <protection locked="0"/>
    </xf>
    <xf numFmtId="0" fontId="23" fillId="0" borderId="0" xfId="11"/>
    <xf numFmtId="0" fontId="23" fillId="0" borderId="0" xfId="11" applyFont="1"/>
    <xf numFmtId="4" fontId="23" fillId="0" borderId="0" xfId="11" applyNumberFormat="1" applyFont="1"/>
    <xf numFmtId="4" fontId="28" fillId="0" borderId="0" xfId="11" applyNumberFormat="1" applyFont="1" applyProtection="1">
      <protection locked="0"/>
    </xf>
    <xf numFmtId="0" fontId="9" fillId="0" borderId="0" xfId="11" applyFont="1" applyAlignment="1" applyProtection="1">
      <alignment vertical="top" wrapText="1"/>
      <protection locked="0"/>
    </xf>
    <xf numFmtId="0" fontId="13" fillId="0" borderId="0" xfId="9" applyFont="1" applyAlignment="1"/>
    <xf numFmtId="4" fontId="13" fillId="0" borderId="0" xfId="9" applyNumberFormat="1" applyFont="1" applyAlignment="1"/>
    <xf numFmtId="0" fontId="16" fillId="0" borderId="0" xfId="9" applyFont="1" applyFill="1"/>
    <xf numFmtId="0" fontId="19" fillId="0" borderId="0" xfId="9" applyFont="1" applyFill="1" applyAlignment="1">
      <alignment horizontal="right" vertical="top"/>
    </xf>
    <xf numFmtId="0" fontId="19" fillId="0" borderId="0" xfId="9" applyFont="1" applyFill="1" applyAlignment="1">
      <alignment horizontal="center" vertical="top"/>
    </xf>
    <xf numFmtId="0" fontId="19" fillId="0" borderId="0" xfId="9" applyFont="1" applyFill="1" applyAlignment="1">
      <alignment horizontal="left" vertical="top"/>
    </xf>
    <xf numFmtId="0" fontId="16" fillId="0" borderId="0" xfId="9" applyFont="1" applyFill="1" applyAlignment="1">
      <alignment horizontal="right"/>
    </xf>
    <xf numFmtId="167" fontId="16" fillId="0" borderId="0" xfId="9" applyNumberFormat="1" applyFont="1" applyFill="1" applyAlignment="1">
      <alignment horizontal="right"/>
    </xf>
    <xf numFmtId="4" fontId="16" fillId="0" borderId="0" xfId="9" applyNumberFormat="1" applyFont="1" applyFill="1" applyAlignment="1"/>
    <xf numFmtId="166" fontId="16" fillId="0" borderId="0" xfId="9" applyNumberFormat="1" applyFont="1" applyFill="1" applyAlignment="1"/>
    <xf numFmtId="0" fontId="24" fillId="0" borderId="6" xfId="9" applyFont="1" applyFill="1" applyBorder="1" applyAlignment="1">
      <alignment horizontal="right" vertical="top"/>
    </xf>
    <xf numFmtId="0" fontId="24" fillId="0" borderId="6" xfId="9" applyFont="1" applyFill="1" applyBorder="1" applyAlignment="1">
      <alignment horizontal="center" vertical="top"/>
    </xf>
    <xf numFmtId="0" fontId="24" fillId="0" borderId="6" xfId="9" applyFont="1" applyFill="1" applyBorder="1" applyAlignment="1">
      <alignment horizontal="center" vertical="top" wrapText="1"/>
    </xf>
    <xf numFmtId="0" fontId="24" fillId="0" borderId="6" xfId="9" applyFont="1" applyFill="1" applyBorder="1" applyAlignment="1">
      <alignment horizontal="right"/>
    </xf>
    <xf numFmtId="167" fontId="24" fillId="0" borderId="6" xfId="9" applyNumberFormat="1" applyFont="1" applyFill="1" applyBorder="1" applyAlignment="1">
      <alignment horizontal="right"/>
    </xf>
    <xf numFmtId="4" fontId="24" fillId="0" borderId="6" xfId="9" applyNumberFormat="1" applyFont="1" applyFill="1" applyBorder="1" applyAlignment="1">
      <alignment horizontal="right"/>
    </xf>
    <xf numFmtId="166" fontId="24" fillId="0" borderId="6" xfId="9" applyNumberFormat="1" applyFont="1" applyFill="1" applyBorder="1" applyAlignment="1">
      <alignment horizontal="right"/>
    </xf>
    <xf numFmtId="0" fontId="16" fillId="0" borderId="0" xfId="9" applyFont="1" applyFill="1" applyBorder="1" applyAlignment="1">
      <alignment horizontal="right"/>
    </xf>
    <xf numFmtId="4" fontId="16" fillId="0" borderId="0" xfId="9" applyNumberFormat="1" applyFont="1" applyFill="1" applyAlignment="1">
      <alignment horizontal="right"/>
    </xf>
    <xf numFmtId="4" fontId="16" fillId="0" borderId="0" xfId="9" applyNumberFormat="1" applyFont="1" applyFill="1"/>
    <xf numFmtId="166" fontId="16" fillId="0" borderId="0" xfId="9" applyNumberFormat="1" applyFont="1" applyFill="1" applyAlignment="1">
      <alignment horizontal="right"/>
    </xf>
    <xf numFmtId="0" fontId="16" fillId="0" borderId="4" xfId="9" applyFont="1" applyFill="1" applyBorder="1" applyAlignment="1">
      <alignment horizontal="right"/>
    </xf>
    <xf numFmtId="167" fontId="16" fillId="0" borderId="4" xfId="9" applyNumberFormat="1" applyFont="1" applyFill="1" applyBorder="1" applyAlignment="1">
      <alignment horizontal="right"/>
    </xf>
    <xf numFmtId="4" fontId="16" fillId="0" borderId="4" xfId="9" applyNumberFormat="1" applyFont="1" applyFill="1" applyBorder="1" applyAlignment="1"/>
    <xf numFmtId="166" fontId="16" fillId="0" borderId="3" xfId="9" applyNumberFormat="1" applyFont="1" applyFill="1" applyBorder="1" applyAlignment="1"/>
    <xf numFmtId="0" fontId="23" fillId="0" borderId="0" xfId="9" quotePrefix="1" applyFont="1" applyAlignment="1">
      <alignment horizontal="left" wrapText="1"/>
    </xf>
    <xf numFmtId="0" fontId="23" fillId="0" borderId="0" xfId="9" applyFont="1" applyFill="1" applyBorder="1" applyAlignment="1">
      <alignment horizontal="left"/>
    </xf>
    <xf numFmtId="0" fontId="16" fillId="0" borderId="0" xfId="9" applyNumberFormat="1" applyFont="1" applyFill="1" applyBorder="1" applyAlignment="1">
      <alignment vertical="top" wrapText="1"/>
    </xf>
    <xf numFmtId="164" fontId="21" fillId="0" borderId="0" xfId="9" applyNumberFormat="1" applyFont="1" applyFill="1" applyAlignment="1"/>
    <xf numFmtId="4" fontId="21" fillId="0" borderId="0" xfId="9" applyNumberFormat="1" applyFont="1" applyFill="1" applyBorder="1" applyAlignment="1">
      <alignment horizontal="right"/>
    </xf>
    <xf numFmtId="166" fontId="20" fillId="0" borderId="0" xfId="9" applyNumberFormat="1" applyFont="1" applyFill="1" applyAlignment="1">
      <alignment horizontal="right"/>
    </xf>
    <xf numFmtId="164" fontId="16" fillId="0" borderId="0" xfId="9" applyNumberFormat="1" applyFont="1" applyFill="1" applyAlignment="1"/>
    <xf numFmtId="4" fontId="16" fillId="0" borderId="0" xfId="9" applyNumberFormat="1" applyFont="1" applyFill="1" applyBorder="1" applyAlignment="1">
      <alignment horizontal="right"/>
    </xf>
    <xf numFmtId="166" fontId="17" fillId="0" borderId="0" xfId="9" applyNumberFormat="1" applyFont="1" applyFill="1" applyAlignment="1">
      <alignment horizontal="right"/>
    </xf>
    <xf numFmtId="0" fontId="19" fillId="0" borderId="0" xfId="9" applyFont="1" applyFill="1" applyBorder="1" applyAlignment="1">
      <alignment horizontal="right" vertical="top"/>
    </xf>
    <xf numFmtId="0" fontId="19" fillId="0" borderId="0" xfId="9" applyFont="1" applyFill="1" applyBorder="1" applyAlignment="1">
      <alignment horizontal="center" vertical="top"/>
    </xf>
    <xf numFmtId="164" fontId="16" fillId="0" borderId="0" xfId="9" applyNumberFormat="1" applyFont="1" applyFill="1" applyBorder="1" applyAlignment="1"/>
    <xf numFmtId="166" fontId="17" fillId="0" borderId="0" xfId="9" applyNumberFormat="1" applyFont="1" applyFill="1" applyBorder="1" applyAlignment="1">
      <alignment horizontal="right"/>
    </xf>
    <xf numFmtId="0" fontId="16" fillId="0" borderId="0" xfId="9" applyFont="1" applyFill="1" applyBorder="1"/>
    <xf numFmtId="4" fontId="16" fillId="0" borderId="0" xfId="9" applyNumberFormat="1" applyFont="1" applyFill="1" applyBorder="1"/>
    <xf numFmtId="164" fontId="16" fillId="0" borderId="0" xfId="9" applyNumberFormat="1" applyFont="1" applyFill="1" applyAlignment="1">
      <alignment horizontal="right"/>
    </xf>
    <xf numFmtId="0" fontId="23" fillId="0" borderId="0" xfId="9" applyFill="1"/>
    <xf numFmtId="4" fontId="16" fillId="0" borderId="0" xfId="12" applyNumberFormat="1" applyFont="1" applyFill="1" applyBorder="1" applyAlignment="1">
      <alignment horizontal="right"/>
    </xf>
    <xf numFmtId="0" fontId="17" fillId="0" borderId="0" xfId="9" applyFont="1" applyFill="1" applyAlignment="1"/>
    <xf numFmtId="0" fontId="21" fillId="0" borderId="0" xfId="9" applyFont="1" applyFill="1" applyAlignment="1">
      <alignment horizontal="right" wrapText="1"/>
    </xf>
    <xf numFmtId="164" fontId="21" fillId="0" borderId="0" xfId="9" applyNumberFormat="1" applyFont="1" applyFill="1"/>
    <xf numFmtId="0" fontId="17" fillId="0" borderId="0" xfId="9" applyFont="1" applyFill="1" applyAlignment="1">
      <alignment wrapText="1"/>
    </xf>
    <xf numFmtId="0" fontId="9" fillId="0" borderId="0" xfId="9" applyFont="1" applyFill="1" applyBorder="1" applyAlignment="1">
      <alignment horizontal="left" wrapText="1"/>
    </xf>
    <xf numFmtId="166" fontId="19" fillId="0" borderId="0" xfId="9" applyNumberFormat="1" applyFont="1" applyFill="1" applyAlignment="1">
      <alignment horizontal="right"/>
    </xf>
    <xf numFmtId="0" fontId="16" fillId="0" borderId="0" xfId="9" applyFont="1" applyFill="1" applyAlignment="1">
      <alignment horizontal="right" vertical="top"/>
    </xf>
    <xf numFmtId="0" fontId="16" fillId="0" borderId="0" xfId="9" applyFont="1" applyFill="1" applyAlignment="1">
      <alignment horizontal="center" vertical="top"/>
    </xf>
    <xf numFmtId="0" fontId="16" fillId="0" borderId="0" xfId="9" applyFont="1" applyFill="1" applyAlignment="1">
      <alignment horizontal="left" vertical="top" wrapText="1"/>
    </xf>
    <xf numFmtId="0" fontId="26" fillId="0" borderId="0" xfId="9" applyFont="1" applyFill="1" applyBorder="1" applyAlignment="1">
      <alignment horizontal="right" vertical="top"/>
    </xf>
    <xf numFmtId="0" fontId="26" fillId="0" borderId="0" xfId="9" applyFont="1" applyFill="1" applyBorder="1" applyAlignment="1">
      <alignment horizontal="center" vertical="top"/>
    </xf>
    <xf numFmtId="0" fontId="26" fillId="0" borderId="0" xfId="9" applyFont="1" applyFill="1" applyBorder="1" applyAlignment="1">
      <alignment horizontal="left" vertical="top"/>
    </xf>
    <xf numFmtId="0" fontId="25" fillId="0" borderId="0" xfId="9" applyFont="1" applyFill="1" applyBorder="1" applyAlignment="1">
      <alignment horizontal="right"/>
    </xf>
    <xf numFmtId="167" fontId="25" fillId="0" borderId="0" xfId="9" applyNumberFormat="1" applyFont="1" applyFill="1" applyBorder="1" applyAlignment="1">
      <alignment horizontal="right"/>
    </xf>
    <xf numFmtId="4" fontId="25" fillId="0" borderId="0" xfId="9" applyNumberFormat="1" applyFont="1" applyFill="1" applyBorder="1" applyAlignment="1"/>
    <xf numFmtId="166" fontId="25" fillId="0" borderId="0" xfId="9" applyNumberFormat="1" applyFont="1" applyFill="1" applyBorder="1" applyAlignment="1"/>
    <xf numFmtId="0" fontId="16" fillId="0" borderId="2" xfId="4" applyNumberFormat="1" applyFont="1" applyFill="1" applyBorder="1" applyAlignment="1">
      <alignment horizontal="right" vertical="top" wrapText="1"/>
    </xf>
    <xf numFmtId="0" fontId="16" fillId="0" borderId="2" xfId="4" applyNumberFormat="1" applyFont="1" applyFill="1" applyBorder="1" applyAlignment="1">
      <alignment horizontal="left" vertical="top" wrapText="1"/>
    </xf>
    <xf numFmtId="0" fontId="16" fillId="0" borderId="2" xfId="3" applyNumberFormat="1" applyFont="1" applyFill="1" applyBorder="1" applyAlignment="1">
      <alignment horizontal="right" wrapText="1"/>
    </xf>
    <xf numFmtId="164" fontId="16" fillId="0" borderId="2" xfId="3" applyNumberFormat="1" applyFont="1" applyFill="1" applyBorder="1" applyAlignment="1">
      <alignment horizontal="right" wrapText="1"/>
    </xf>
    <xf numFmtId="4" fontId="16" fillId="0" borderId="2" xfId="2" applyNumberFormat="1" applyFont="1" applyFill="1" applyBorder="1" applyAlignment="1" applyProtection="1">
      <alignment horizontal="right" wrapText="1"/>
      <protection locked="0"/>
    </xf>
    <xf numFmtId="166" fontId="16" fillId="0" borderId="2" xfId="9" applyNumberFormat="1" applyFont="1" applyFill="1" applyBorder="1" applyAlignment="1">
      <alignment horizontal="right"/>
    </xf>
    <xf numFmtId="0" fontId="9" fillId="0" borderId="0" xfId="9" applyFont="1" applyFill="1" applyBorder="1" applyAlignment="1">
      <alignment horizontal="right" wrapText="1"/>
    </xf>
    <xf numFmtId="0" fontId="35" fillId="0" borderId="0" xfId="0" applyFont="1"/>
    <xf numFmtId="0" fontId="35" fillId="0" borderId="2" xfId="0" applyFont="1" applyBorder="1"/>
    <xf numFmtId="44" fontId="35" fillId="0" borderId="2" xfId="13" applyFont="1" applyBorder="1"/>
    <xf numFmtId="0" fontId="6" fillId="0" borderId="0" xfId="0" applyFont="1"/>
    <xf numFmtId="0" fontId="6" fillId="0" borderId="2" xfId="0" applyFont="1" applyBorder="1"/>
    <xf numFmtId="0" fontId="6" fillId="0" borderId="0" xfId="0" applyFont="1" applyAlignment="1">
      <alignment horizontal="right"/>
    </xf>
    <xf numFmtId="0" fontId="23" fillId="0" borderId="2" xfId="9" applyFont="1" applyBorder="1" applyAlignment="1">
      <alignment vertical="top"/>
    </xf>
    <xf numFmtId="0" fontId="23" fillId="0" borderId="2" xfId="9" applyFont="1" applyBorder="1" applyAlignment="1">
      <alignment horizontal="justify" vertical="top"/>
    </xf>
    <xf numFmtId="0" fontId="23" fillId="0" borderId="2" xfId="9" applyFont="1" applyBorder="1"/>
    <xf numFmtId="4" fontId="23" fillId="0" borderId="2" xfId="9" applyNumberFormat="1" applyBorder="1"/>
    <xf numFmtId="4" fontId="23" fillId="0" borderId="2" xfId="9" applyNumberFormat="1" applyBorder="1" applyAlignment="1">
      <alignment wrapText="1"/>
    </xf>
    <xf numFmtId="0" fontId="7" fillId="0" borderId="0" xfId="9" applyFont="1" applyBorder="1" applyAlignment="1">
      <alignment horizontal="right" vertical="top" wrapText="1"/>
    </xf>
    <xf numFmtId="0" fontId="23" fillId="0" borderId="1" xfId="9" applyFont="1" applyBorder="1"/>
    <xf numFmtId="4" fontId="23" fillId="0" borderId="1" xfId="9" applyNumberFormat="1" applyFont="1" applyBorder="1"/>
    <xf numFmtId="0" fontId="23" fillId="0" borderId="1" xfId="9" applyFont="1" applyBorder="1" applyAlignment="1">
      <alignment vertical="top"/>
    </xf>
    <xf numFmtId="0" fontId="23" fillId="0" borderId="1" xfId="11" applyFont="1" applyBorder="1"/>
    <xf numFmtId="4" fontId="23" fillId="0" borderId="1" xfId="11" applyNumberFormat="1" applyFont="1" applyBorder="1"/>
    <xf numFmtId="0" fontId="13" fillId="0" borderId="0" xfId="9" applyFont="1" applyBorder="1" applyAlignment="1">
      <alignment vertical="top" wrapText="1"/>
    </xf>
    <xf numFmtId="0" fontId="13" fillId="0" borderId="2" xfId="9" applyFont="1" applyBorder="1" applyAlignment="1">
      <alignment vertical="top"/>
    </xf>
    <xf numFmtId="0" fontId="13" fillId="0" borderId="2" xfId="9" applyFont="1" applyBorder="1"/>
    <xf numFmtId="0" fontId="13" fillId="0" borderId="2" xfId="9" applyFont="1" applyBorder="1" applyAlignment="1"/>
    <xf numFmtId="4" fontId="13" fillId="0" borderId="2" xfId="9" applyNumberFormat="1" applyFont="1" applyBorder="1" applyAlignment="1"/>
    <xf numFmtId="4" fontId="13" fillId="0" borderId="2" xfId="9" applyNumberFormat="1" applyFont="1" applyBorder="1"/>
    <xf numFmtId="0" fontId="23" fillId="0" borderId="0" xfId="9" applyBorder="1" applyAlignment="1">
      <alignment vertical="top"/>
    </xf>
    <xf numFmtId="0" fontId="7" fillId="0" borderId="0" xfId="9" applyFont="1" applyBorder="1"/>
    <xf numFmtId="0" fontId="9" fillId="0" borderId="0" xfId="9" applyFont="1" applyBorder="1" applyAlignment="1"/>
    <xf numFmtId="4" fontId="9" fillId="0" borderId="0" xfId="9" applyNumberFormat="1" applyFont="1" applyBorder="1" applyAlignment="1"/>
    <xf numFmtId="4" fontId="7" fillId="0" borderId="0" xfId="9" applyNumberFormat="1" applyFont="1" applyBorder="1"/>
    <xf numFmtId="0" fontId="23" fillId="0" borderId="1" xfId="9" applyBorder="1"/>
    <xf numFmtId="44" fontId="35" fillId="0" borderId="0" xfId="13" applyFont="1"/>
    <xf numFmtId="0" fontId="0" fillId="0" borderId="0" xfId="0" applyAlignment="1">
      <alignment wrapText="1"/>
    </xf>
    <xf numFmtId="0" fontId="8" fillId="0" borderId="0" xfId="0" applyFont="1" applyAlignment="1" applyProtection="1">
      <alignment horizontal="left" wrapText="1"/>
      <protection locked="0"/>
    </xf>
    <xf numFmtId="0" fontId="0" fillId="0" borderId="0" xfId="0" applyAlignment="1">
      <alignment horizontal="right"/>
    </xf>
    <xf numFmtId="0" fontId="36" fillId="0" borderId="0" xfId="14" applyFont="1" applyFill="1" applyAlignment="1">
      <alignment vertical="top"/>
    </xf>
    <xf numFmtId="0" fontId="37" fillId="0" borderId="0" xfId="14" applyFont="1" applyFill="1" applyAlignment="1">
      <alignment vertical="top"/>
    </xf>
    <xf numFmtId="0" fontId="0" fillId="0" borderId="0" xfId="0" applyAlignment="1">
      <alignment horizontal="right" vertical="top"/>
    </xf>
    <xf numFmtId="0" fontId="34" fillId="0" borderId="0" xfId="14" applyFont="1" applyFill="1" applyAlignment="1">
      <alignment vertical="top" wrapText="1"/>
    </xf>
  </cellXfs>
  <cellStyles count="15">
    <cellStyle name="Navadno" xfId="0" builtinId="0"/>
    <cellStyle name="Navadno 2" xfId="1"/>
    <cellStyle name="Navadno 3" xfId="9"/>
    <cellStyle name="Navadno 4" xfId="11"/>
    <cellStyle name="Navadno 9" xfId="14"/>
    <cellStyle name="Navadno_popis-splošno-zun.ured" xfId="2"/>
    <cellStyle name="Navadno_VODA-SENCUR" xfId="6"/>
    <cellStyle name="Valuta" xfId="13" builtinId="4"/>
    <cellStyle name="Vejica 2" xfId="4"/>
    <cellStyle name="Vejica 2 2" xfId="5"/>
    <cellStyle name="Vejica 2 2 3 2 2" xfId="10"/>
    <cellStyle name="Vejica 3" xfId="7"/>
    <cellStyle name="Vejica 3 2" xfId="8"/>
    <cellStyle name="Vejica 4" xfId="12"/>
    <cellStyle name="Vejica_popis-splošno-zun.ured"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B20" sqref="B20"/>
    </sheetView>
  </sheetViews>
  <sheetFormatPr defaultRowHeight="12.75"/>
  <cols>
    <col min="1" max="1" width="6" style="247" customWidth="1"/>
    <col min="2" max="2" width="85.28515625" customWidth="1"/>
  </cols>
  <sheetData>
    <row r="1" spans="1:6" ht="15">
      <c r="B1" s="248" t="s">
        <v>277</v>
      </c>
    </row>
    <row r="2" spans="1:6" ht="15.75">
      <c r="B2" s="249"/>
    </row>
    <row r="3" spans="1:6" ht="30">
      <c r="B3" s="251" t="s">
        <v>278</v>
      </c>
    </row>
    <row r="5" spans="1:6" ht="39">
      <c r="A5" s="250" t="s">
        <v>74</v>
      </c>
      <c r="B5" s="245" t="s">
        <v>280</v>
      </c>
      <c r="C5" s="8"/>
      <c r="D5" s="8"/>
      <c r="E5" s="8"/>
      <c r="F5" s="8"/>
    </row>
    <row r="6" spans="1:6" ht="26.25">
      <c r="A6" s="250" t="s">
        <v>75</v>
      </c>
      <c r="B6" s="245" t="s">
        <v>85</v>
      </c>
      <c r="C6" s="246"/>
      <c r="D6" s="246"/>
      <c r="E6" s="246"/>
      <c r="F6" s="246"/>
    </row>
    <row r="7" spans="1:6" ht="69" customHeight="1">
      <c r="A7" s="250" t="s">
        <v>76</v>
      </c>
      <c r="B7" s="245" t="s">
        <v>281</v>
      </c>
      <c r="C7" s="60"/>
      <c r="D7" s="60"/>
      <c r="E7" s="60"/>
      <c r="F7" s="60"/>
    </row>
    <row r="8" spans="1:6" ht="15.75">
      <c r="A8" s="250" t="s">
        <v>77</v>
      </c>
      <c r="B8" s="245" t="s">
        <v>282</v>
      </c>
      <c r="C8" s="60"/>
      <c r="D8" s="60"/>
      <c r="E8" s="60"/>
      <c r="F8" s="60"/>
    </row>
    <row r="9" spans="1:6" ht="39">
      <c r="A9" s="250" t="s">
        <v>78</v>
      </c>
      <c r="B9" s="245" t="s">
        <v>283</v>
      </c>
      <c r="C9" s="60"/>
      <c r="D9" s="60"/>
      <c r="E9" s="60"/>
      <c r="F9" s="60"/>
    </row>
    <row r="10" spans="1:6" ht="15.75">
      <c r="A10" s="250" t="s">
        <v>107</v>
      </c>
      <c r="B10" s="245" t="s">
        <v>284</v>
      </c>
      <c r="C10" s="60"/>
      <c r="D10" s="60"/>
      <c r="E10" s="60"/>
      <c r="F10" s="60"/>
    </row>
    <row r="11" spans="1:6" ht="39">
      <c r="A11" s="250" t="s">
        <v>104</v>
      </c>
      <c r="B11" s="245" t="s">
        <v>86</v>
      </c>
      <c r="C11" s="60"/>
      <c r="D11" s="60"/>
      <c r="E11" s="60"/>
      <c r="F11" s="60"/>
    </row>
    <row r="12" spans="1:6" ht="51">
      <c r="A12" s="250" t="s">
        <v>101</v>
      </c>
      <c r="B12" s="245" t="s">
        <v>269</v>
      </c>
    </row>
    <row r="13" spans="1:6" ht="38.25">
      <c r="A13" s="250" t="s">
        <v>99</v>
      </c>
      <c r="B13" s="245" t="s">
        <v>270</v>
      </c>
    </row>
    <row r="14" spans="1:6" ht="63.75">
      <c r="A14" s="250" t="s">
        <v>160</v>
      </c>
      <c r="B14" s="245" t="s">
        <v>271</v>
      </c>
    </row>
    <row r="15" spans="1:6">
      <c r="A15" s="250" t="s">
        <v>161</v>
      </c>
      <c r="B15" s="245" t="s">
        <v>146</v>
      </c>
    </row>
    <row r="16" spans="1:6" ht="38.25">
      <c r="A16" s="250" t="s">
        <v>162</v>
      </c>
      <c r="B16" s="245" t="s">
        <v>147</v>
      </c>
    </row>
    <row r="17" spans="1:2" ht="25.5">
      <c r="A17" s="250" t="s">
        <v>234</v>
      </c>
      <c r="B17" s="245" t="s">
        <v>148</v>
      </c>
    </row>
    <row r="18" spans="1:2" ht="25.5">
      <c r="A18" s="250" t="s">
        <v>235</v>
      </c>
      <c r="B18" s="245" t="s">
        <v>149</v>
      </c>
    </row>
    <row r="19" spans="1:2">
      <c r="A19" s="250" t="s">
        <v>236</v>
      </c>
      <c r="B19" s="245" t="s">
        <v>268</v>
      </c>
    </row>
    <row r="20" spans="1:2" ht="25.5">
      <c r="A20" s="250" t="s">
        <v>238</v>
      </c>
      <c r="B20" s="245" t="s">
        <v>279</v>
      </c>
    </row>
    <row r="21" spans="1:2">
      <c r="A21" s="250"/>
      <c r="B21" s="245"/>
    </row>
    <row r="22" spans="1:2">
      <c r="A22" s="250"/>
    </row>
    <row r="23" spans="1:2">
      <c r="A23" s="250"/>
      <c r="B23" s="245" t="s">
        <v>272</v>
      </c>
    </row>
    <row r="24" spans="1:2">
      <c r="A24" s="250"/>
      <c r="B24" s="245"/>
    </row>
    <row r="25" spans="1:2">
      <c r="A25" s="250" t="s">
        <v>74</v>
      </c>
      <c r="B25" s="245" t="s">
        <v>273</v>
      </c>
    </row>
    <row r="26" spans="1:2">
      <c r="A26" s="250" t="s">
        <v>75</v>
      </c>
      <c r="B26" s="245" t="s">
        <v>274</v>
      </c>
    </row>
    <row r="27" spans="1:2">
      <c r="A27" s="250" t="s">
        <v>76</v>
      </c>
      <c r="B27" s="245" t="s">
        <v>275</v>
      </c>
    </row>
    <row r="28" spans="1:2" ht="25.5">
      <c r="A28" s="250" t="s">
        <v>77</v>
      </c>
      <c r="B28" s="245" t="s">
        <v>276</v>
      </c>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0"/>
  <sheetViews>
    <sheetView tabSelected="1" workbookViewId="0">
      <selection activeCell="G26" sqref="G26"/>
    </sheetView>
  </sheetViews>
  <sheetFormatPr defaultRowHeight="18"/>
  <cols>
    <col min="1" max="1" width="9.140625" style="215"/>
    <col min="2" max="2" width="3.5703125" style="215" bestFit="1" customWidth="1"/>
    <col min="3" max="3" width="41.28515625" style="215" bestFit="1" customWidth="1"/>
    <col min="4" max="4" width="9.140625" style="215"/>
    <col min="5" max="5" width="16.28515625" style="215" bestFit="1" customWidth="1"/>
    <col min="6" max="16384" width="9.140625" style="215"/>
  </cols>
  <sheetData>
    <row r="2" spans="2:5">
      <c r="C2" s="218" t="s">
        <v>265</v>
      </c>
    </row>
    <row r="3" spans="2:5">
      <c r="C3" s="218"/>
    </row>
    <row r="4" spans="2:5">
      <c r="C4" s="218" t="s">
        <v>266</v>
      </c>
    </row>
    <row r="5" spans="2:5" ht="7.5" customHeight="1">
      <c r="C5" s="218"/>
    </row>
    <row r="6" spans="2:5">
      <c r="C6" s="218" t="s">
        <v>267</v>
      </c>
    </row>
    <row r="9" spans="2:5">
      <c r="B9" s="218"/>
      <c r="C9" s="218" t="s">
        <v>252</v>
      </c>
    </row>
    <row r="10" spans="2:5">
      <c r="B10" s="218"/>
      <c r="C10" s="218"/>
    </row>
    <row r="11" spans="2:5">
      <c r="B11" s="218"/>
      <c r="C11" s="218"/>
    </row>
    <row r="12" spans="2:5">
      <c r="B12" s="218" t="s">
        <v>74</v>
      </c>
      <c r="C12" s="218" t="s">
        <v>194</v>
      </c>
      <c r="E12" s="244">
        <f>'Kolesarski poligon'!F68</f>
        <v>0</v>
      </c>
    </row>
    <row r="13" spans="2:5">
      <c r="B13" s="218"/>
      <c r="C13" s="218"/>
      <c r="E13" s="244"/>
    </row>
    <row r="14" spans="2:5">
      <c r="B14" s="218" t="s">
        <v>75</v>
      </c>
      <c r="C14" s="218" t="s">
        <v>7</v>
      </c>
      <c r="E14" s="244">
        <f>'Zunanja ureditev'!F188</f>
        <v>0</v>
      </c>
    </row>
    <row r="15" spans="2:5">
      <c r="B15" s="218"/>
      <c r="C15" s="218"/>
      <c r="E15" s="244"/>
    </row>
    <row r="16" spans="2:5">
      <c r="B16" s="218" t="s">
        <v>76</v>
      </c>
      <c r="C16" s="218" t="s">
        <v>145</v>
      </c>
      <c r="E16" s="244">
        <f>JR!G71</f>
        <v>0</v>
      </c>
    </row>
    <row r="17" spans="2:5">
      <c r="B17" s="218"/>
      <c r="C17" s="218"/>
      <c r="E17" s="244"/>
    </row>
    <row r="18" spans="2:5" ht="18.75" thickBot="1">
      <c r="B18" s="219" t="s">
        <v>77</v>
      </c>
      <c r="C18" s="219" t="s">
        <v>263</v>
      </c>
      <c r="D18" s="216"/>
      <c r="E18" s="217">
        <v>8000</v>
      </c>
    </row>
    <row r="19" spans="2:5" ht="18.75" thickTop="1">
      <c r="E19" s="244"/>
    </row>
    <row r="20" spans="2:5">
      <c r="C20" s="220" t="s">
        <v>8</v>
      </c>
      <c r="E20" s="244">
        <f>SUM(E12:E18)</f>
        <v>8000</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49" workbookViewId="0">
      <selection activeCell="E74" sqref="E74"/>
    </sheetView>
  </sheetViews>
  <sheetFormatPr defaultColWidth="11.5703125" defaultRowHeight="12.75"/>
  <cols>
    <col min="1" max="1" width="5.5703125" customWidth="1"/>
    <col min="2" max="2" width="31.85546875" customWidth="1"/>
    <col min="3" max="3" width="7.140625" customWidth="1"/>
    <col min="4" max="4" width="9.140625" customWidth="1"/>
    <col min="5" max="5" width="13.42578125" customWidth="1"/>
    <col min="6" max="6" width="21.85546875" customWidth="1"/>
    <col min="7" max="7" width="16" customWidth="1"/>
  </cols>
  <sheetData>
    <row r="1" spans="1:6" ht="15.75">
      <c r="B1" s="6" t="s">
        <v>29</v>
      </c>
      <c r="C1" s="4"/>
    </row>
    <row r="2" spans="1:6" ht="15.75">
      <c r="B2" s="6"/>
      <c r="C2" s="4"/>
    </row>
    <row r="3" spans="1:6" ht="12.75" customHeight="1">
      <c r="A3" s="9"/>
      <c r="B3" s="10"/>
      <c r="C3" s="10"/>
      <c r="D3" s="11"/>
      <c r="E3" s="12"/>
      <c r="F3" s="12"/>
    </row>
    <row r="4" spans="1:6" ht="15.75">
      <c r="A4" s="64">
        <v>1</v>
      </c>
      <c r="B4" s="65" t="s">
        <v>0</v>
      </c>
      <c r="C4" s="66"/>
      <c r="D4" s="66"/>
      <c r="E4" s="66"/>
      <c r="F4" s="66"/>
    </row>
    <row r="5" spans="1:6" ht="15">
      <c r="A5" s="13"/>
      <c r="B5" s="14"/>
      <c r="C5" s="15"/>
      <c r="D5" s="15"/>
      <c r="E5" s="15"/>
      <c r="F5" s="15"/>
    </row>
    <row r="6" spans="1:6" ht="74.25" customHeight="1">
      <c r="A6" s="16" t="s">
        <v>16</v>
      </c>
      <c r="B6" s="17" t="s">
        <v>10</v>
      </c>
      <c r="C6" s="18" t="s">
        <v>9</v>
      </c>
      <c r="D6" s="19">
        <v>1</v>
      </c>
      <c r="E6" s="19"/>
      <c r="F6" s="19">
        <f t="shared" ref="F6:F8" si="0">+D6*E6</f>
        <v>0</v>
      </c>
    </row>
    <row r="7" spans="1:6" ht="30">
      <c r="A7" s="20" t="s">
        <v>37</v>
      </c>
      <c r="B7" s="21" t="s">
        <v>34</v>
      </c>
      <c r="C7" s="18" t="s">
        <v>9</v>
      </c>
      <c r="D7" s="19">
        <v>1</v>
      </c>
      <c r="E7" s="19"/>
      <c r="F7" s="19">
        <f t="shared" si="0"/>
        <v>0</v>
      </c>
    </row>
    <row r="8" spans="1:6" ht="45">
      <c r="A8" s="33" t="s">
        <v>73</v>
      </c>
      <c r="B8" s="34" t="s">
        <v>87</v>
      </c>
      <c r="C8" s="35" t="s">
        <v>9</v>
      </c>
      <c r="D8" s="25">
        <v>1</v>
      </c>
      <c r="E8" s="25"/>
      <c r="F8" s="25">
        <f t="shared" si="0"/>
        <v>0</v>
      </c>
    </row>
    <row r="9" spans="1:6" ht="15">
      <c r="A9" s="58"/>
      <c r="B9" s="59"/>
      <c r="C9" s="43"/>
      <c r="D9" s="38"/>
      <c r="E9" s="38"/>
      <c r="F9" s="38"/>
    </row>
    <row r="10" spans="1:6" ht="15.75">
      <c r="A10" s="48"/>
      <c r="B10" s="50" t="s">
        <v>84</v>
      </c>
      <c r="C10" s="61"/>
      <c r="D10" s="61"/>
      <c r="E10" s="63"/>
      <c r="F10" s="63">
        <f>SUM(F6:F8)</f>
        <v>0</v>
      </c>
    </row>
    <row r="11" spans="1:6" ht="15">
      <c r="A11" s="9"/>
      <c r="B11" s="36"/>
      <c r="C11" s="37"/>
      <c r="D11" s="38"/>
      <c r="E11" s="37"/>
      <c r="F11" s="38"/>
    </row>
    <row r="12" spans="1:6" ht="15.75">
      <c r="A12" s="64">
        <v>2</v>
      </c>
      <c r="B12" s="65" t="s">
        <v>2</v>
      </c>
      <c r="C12" s="67"/>
      <c r="D12" s="68"/>
      <c r="E12" s="67"/>
      <c r="F12" s="68"/>
    </row>
    <row r="13" spans="1:6" ht="87" customHeight="1">
      <c r="A13" s="17" t="s">
        <v>25</v>
      </c>
      <c r="B13" s="17" t="s">
        <v>32</v>
      </c>
      <c r="C13" s="18" t="s">
        <v>3</v>
      </c>
      <c r="D13" s="19">
        <f>970*0.2</f>
        <v>194</v>
      </c>
      <c r="E13" s="19"/>
      <c r="F13" s="19">
        <f>+D13*E13</f>
        <v>0</v>
      </c>
    </row>
    <row r="14" spans="1:6" ht="60">
      <c r="A14" s="17" t="s">
        <v>26</v>
      </c>
      <c r="B14" s="17" t="s">
        <v>4</v>
      </c>
      <c r="C14" s="18" t="s">
        <v>5</v>
      </c>
      <c r="D14" s="19">
        <v>970</v>
      </c>
      <c r="E14" s="19"/>
      <c r="F14" s="19">
        <f t="shared" ref="F14:F16" si="1">+D14*E14</f>
        <v>0</v>
      </c>
    </row>
    <row r="15" spans="1:6" ht="60">
      <c r="A15" s="17" t="s">
        <v>27</v>
      </c>
      <c r="B15" s="17" t="s">
        <v>33</v>
      </c>
      <c r="C15" s="18" t="s">
        <v>3</v>
      </c>
      <c r="D15" s="19">
        <f>+D14*0.2</f>
        <v>194</v>
      </c>
      <c r="E15" s="19"/>
      <c r="F15" s="19">
        <f t="shared" si="1"/>
        <v>0</v>
      </c>
    </row>
    <row r="16" spans="1:6" ht="90">
      <c r="A16" s="40" t="s">
        <v>28</v>
      </c>
      <c r="B16" s="40" t="s">
        <v>71</v>
      </c>
      <c r="C16" s="35" t="s">
        <v>3</v>
      </c>
      <c r="D16" s="25">
        <f>+D15*0.5</f>
        <v>97</v>
      </c>
      <c r="E16" s="25"/>
      <c r="F16" s="25">
        <f t="shared" si="1"/>
        <v>0</v>
      </c>
    </row>
    <row r="17" spans="1:10" ht="15">
      <c r="A17" s="45"/>
      <c r="B17" s="45"/>
      <c r="C17" s="43"/>
      <c r="D17" s="38"/>
      <c r="E17" s="38"/>
      <c r="F17" s="38"/>
    </row>
    <row r="18" spans="1:10" ht="15.75">
      <c r="A18" s="50"/>
      <c r="B18" s="50" t="s">
        <v>83</v>
      </c>
      <c r="C18" s="61"/>
      <c r="D18" s="62"/>
      <c r="E18" s="63"/>
      <c r="F18" s="63">
        <f>SUM(F13:F16)</f>
        <v>0</v>
      </c>
    </row>
    <row r="19" spans="1:10" ht="15">
      <c r="A19" s="44"/>
      <c r="B19" s="36"/>
      <c r="C19" s="37"/>
      <c r="D19" s="41"/>
      <c r="E19" s="37"/>
      <c r="F19" s="38"/>
    </row>
    <row r="20" spans="1:10" ht="15.75">
      <c r="A20" s="64">
        <v>3</v>
      </c>
      <c r="B20" s="72" t="s">
        <v>79</v>
      </c>
      <c r="C20" s="72"/>
      <c r="D20" s="72"/>
      <c r="E20" s="72"/>
      <c r="F20" s="72"/>
    </row>
    <row r="21" spans="1:10" ht="15">
      <c r="A21" s="9"/>
      <c r="B21" s="17"/>
      <c r="C21" s="18"/>
      <c r="D21" s="26"/>
      <c r="E21" s="19"/>
      <c r="F21" s="19"/>
    </row>
    <row r="22" spans="1:10" ht="50.25" customHeight="1">
      <c r="A22" s="17" t="s">
        <v>24</v>
      </c>
      <c r="B22" s="17" t="s">
        <v>35</v>
      </c>
      <c r="C22" s="18" t="s">
        <v>3</v>
      </c>
      <c r="D22" s="19">
        <v>525</v>
      </c>
      <c r="E22" s="19"/>
      <c r="F22" s="19">
        <f>+D22*E22</f>
        <v>0</v>
      </c>
      <c r="I22" s="7"/>
      <c r="J22" s="7"/>
    </row>
    <row r="23" spans="1:10" ht="40.5" customHeight="1">
      <c r="A23" s="17" t="s">
        <v>36</v>
      </c>
      <c r="B23" s="17" t="s">
        <v>38</v>
      </c>
      <c r="C23" s="18" t="s">
        <v>39</v>
      </c>
      <c r="D23" s="19">
        <v>75</v>
      </c>
      <c r="E23" s="19"/>
      <c r="F23" s="19">
        <f t="shared" ref="F23:F37" si="2">+D23*E23</f>
        <v>0</v>
      </c>
      <c r="I23" s="7"/>
      <c r="J23" s="7"/>
    </row>
    <row r="24" spans="1:10" ht="58.5" customHeight="1">
      <c r="A24" s="17" t="s">
        <v>40</v>
      </c>
      <c r="B24" s="17" t="s">
        <v>41</v>
      </c>
      <c r="C24" s="18" t="s">
        <v>3</v>
      </c>
      <c r="D24" s="19">
        <v>525</v>
      </c>
      <c r="E24" s="19"/>
      <c r="F24" s="19">
        <f t="shared" si="2"/>
        <v>0</v>
      </c>
      <c r="I24" s="7"/>
      <c r="J24" s="7"/>
    </row>
    <row r="25" spans="1:10" ht="36.75" customHeight="1">
      <c r="A25" s="27" t="s">
        <v>42</v>
      </c>
      <c r="B25" s="17" t="s">
        <v>43</v>
      </c>
      <c r="C25" s="18" t="s">
        <v>3</v>
      </c>
      <c r="D25" s="19">
        <v>487.5</v>
      </c>
      <c r="E25" s="19"/>
      <c r="F25" s="19">
        <f t="shared" si="2"/>
        <v>0</v>
      </c>
    </row>
    <row r="26" spans="1:10" ht="36.75" customHeight="1">
      <c r="A26" s="27" t="s">
        <v>44</v>
      </c>
      <c r="B26" s="17" t="s">
        <v>45</v>
      </c>
      <c r="C26" s="18" t="s">
        <v>5</v>
      </c>
      <c r="D26" s="19">
        <v>412.5</v>
      </c>
      <c r="E26" s="19"/>
      <c r="F26" s="19">
        <f t="shared" si="2"/>
        <v>0</v>
      </c>
    </row>
    <row r="27" spans="1:10" ht="36.75" customHeight="1">
      <c r="A27" s="27" t="s">
        <v>46</v>
      </c>
      <c r="B27" s="17" t="s">
        <v>47</v>
      </c>
      <c r="C27" s="18" t="s">
        <v>5</v>
      </c>
      <c r="D27" s="19">
        <v>412.5</v>
      </c>
      <c r="E27" s="19"/>
      <c r="F27" s="19">
        <f t="shared" si="2"/>
        <v>0</v>
      </c>
    </row>
    <row r="28" spans="1:10" ht="66" customHeight="1">
      <c r="A28" s="27" t="s">
        <v>48</v>
      </c>
      <c r="B28" s="17" t="s">
        <v>49</v>
      </c>
      <c r="C28" s="18" t="s">
        <v>50</v>
      </c>
      <c r="D28" s="19">
        <v>412.5</v>
      </c>
      <c r="E28" s="19"/>
      <c r="F28" s="19">
        <f t="shared" si="2"/>
        <v>0</v>
      </c>
    </row>
    <row r="29" spans="1:10" ht="61.5" customHeight="1">
      <c r="A29" s="27" t="s">
        <v>51</v>
      </c>
      <c r="B29" s="17" t="s">
        <v>52</v>
      </c>
      <c r="C29" s="18" t="s">
        <v>5</v>
      </c>
      <c r="D29" s="19">
        <v>785</v>
      </c>
      <c r="E29" s="19"/>
      <c r="F29" s="19">
        <f t="shared" si="2"/>
        <v>0</v>
      </c>
    </row>
    <row r="30" spans="1:10" ht="77.25" customHeight="1">
      <c r="A30" s="27" t="s">
        <v>53</v>
      </c>
      <c r="B30" s="17" t="s">
        <v>54</v>
      </c>
      <c r="C30" s="18" t="s">
        <v>5</v>
      </c>
      <c r="D30" s="19">
        <v>375</v>
      </c>
      <c r="E30" s="19"/>
      <c r="F30" s="19">
        <f t="shared" si="2"/>
        <v>0</v>
      </c>
    </row>
    <row r="31" spans="1:10" ht="57" customHeight="1">
      <c r="A31" s="27" t="s">
        <v>55</v>
      </c>
      <c r="B31" s="17" t="s">
        <v>56</v>
      </c>
      <c r="C31" s="18" t="s">
        <v>39</v>
      </c>
      <c r="D31" s="19">
        <v>75</v>
      </c>
      <c r="E31" s="19"/>
      <c r="F31" s="19">
        <f t="shared" si="2"/>
        <v>0</v>
      </c>
    </row>
    <row r="32" spans="1:10" ht="36.75" customHeight="1">
      <c r="A32" s="27" t="s">
        <v>57</v>
      </c>
      <c r="B32" s="17" t="s">
        <v>58</v>
      </c>
      <c r="C32" s="18" t="s">
        <v>5</v>
      </c>
      <c r="D32" s="19">
        <v>375</v>
      </c>
      <c r="E32" s="19"/>
      <c r="F32" s="19">
        <f t="shared" si="2"/>
        <v>0</v>
      </c>
    </row>
    <row r="33" spans="1:8" ht="36.75" customHeight="1">
      <c r="A33" s="27" t="s">
        <v>59</v>
      </c>
      <c r="B33" s="17" t="s">
        <v>60</v>
      </c>
      <c r="C33" s="18" t="s">
        <v>12</v>
      </c>
      <c r="D33" s="19">
        <v>232</v>
      </c>
      <c r="E33" s="19"/>
      <c r="F33" s="19">
        <f t="shared" si="2"/>
        <v>0</v>
      </c>
    </row>
    <row r="34" spans="1:8" ht="36.75" customHeight="1">
      <c r="A34" s="27" t="s">
        <v>61</v>
      </c>
      <c r="B34" s="17" t="s">
        <v>62</v>
      </c>
      <c r="C34" s="18" t="s">
        <v>12</v>
      </c>
      <c r="D34" s="19">
        <v>232</v>
      </c>
      <c r="E34" s="19"/>
      <c r="F34" s="19">
        <f t="shared" si="2"/>
        <v>0</v>
      </c>
    </row>
    <row r="35" spans="1:8" ht="61.5" customHeight="1">
      <c r="A35" s="27" t="s">
        <v>63</v>
      </c>
      <c r="B35" s="17" t="s">
        <v>64</v>
      </c>
      <c r="C35" s="18" t="s">
        <v>5</v>
      </c>
      <c r="D35" s="19">
        <v>375</v>
      </c>
      <c r="E35" s="19"/>
      <c r="F35" s="19">
        <f t="shared" si="2"/>
        <v>0</v>
      </c>
    </row>
    <row r="36" spans="1:8" ht="63.75" customHeight="1">
      <c r="A36" s="27" t="s">
        <v>65</v>
      </c>
      <c r="B36" s="17" t="s">
        <v>66</v>
      </c>
      <c r="C36" s="18" t="s">
        <v>5</v>
      </c>
      <c r="D36" s="19">
        <v>375</v>
      </c>
      <c r="E36" s="19"/>
      <c r="F36" s="19">
        <f t="shared" si="2"/>
        <v>0</v>
      </c>
    </row>
    <row r="37" spans="1:8" ht="76.5" customHeight="1">
      <c r="A37" s="39" t="s">
        <v>67</v>
      </c>
      <c r="B37" s="40" t="s">
        <v>68</v>
      </c>
      <c r="C37" s="35" t="s">
        <v>69</v>
      </c>
      <c r="D37" s="25">
        <v>1</v>
      </c>
      <c r="E37" s="25"/>
      <c r="F37" s="25">
        <f t="shared" si="2"/>
        <v>0</v>
      </c>
    </row>
    <row r="38" spans="1:8" ht="15">
      <c r="A38" s="9"/>
      <c r="B38" s="17"/>
      <c r="C38" s="18"/>
      <c r="D38" s="26"/>
      <c r="E38" s="19"/>
      <c r="F38" s="19"/>
    </row>
    <row r="39" spans="1:8" ht="15.75">
      <c r="A39" s="50"/>
      <c r="B39" s="50" t="s">
        <v>81</v>
      </c>
      <c r="C39" s="61"/>
      <c r="D39" s="62"/>
      <c r="E39" s="63"/>
      <c r="F39" s="63">
        <f>SUM(F21:F37)</f>
        <v>0</v>
      </c>
    </row>
    <row r="40" spans="1:8" ht="15">
      <c r="A40" s="9"/>
      <c r="B40" s="22"/>
      <c r="C40" s="23"/>
      <c r="D40" s="26"/>
      <c r="E40" s="23"/>
      <c r="F40" s="19"/>
    </row>
    <row r="41" spans="1:8" ht="15.75">
      <c r="A41" s="64">
        <v>4</v>
      </c>
      <c r="B41" s="65" t="s">
        <v>6</v>
      </c>
      <c r="C41" s="67"/>
      <c r="D41" s="69"/>
      <c r="E41" s="67"/>
      <c r="F41" s="68"/>
    </row>
    <row r="42" spans="1:8" ht="99" customHeight="1">
      <c r="A42" s="17" t="s">
        <v>21</v>
      </c>
      <c r="B42" s="22" t="s">
        <v>13</v>
      </c>
      <c r="C42" s="23" t="s">
        <v>12</v>
      </c>
      <c r="D42" s="19">
        <v>45</v>
      </c>
      <c r="E42" s="23"/>
      <c r="F42" s="19">
        <f t="shared" ref="F42:F44" si="3">+D42*E42</f>
        <v>0</v>
      </c>
    </row>
    <row r="43" spans="1:8" s="3" customFormat="1" ht="99" customHeight="1">
      <c r="A43" s="17" t="s">
        <v>22</v>
      </c>
      <c r="B43" s="22" t="s">
        <v>14</v>
      </c>
      <c r="C43" s="18" t="s">
        <v>1</v>
      </c>
      <c r="D43" s="19">
        <v>4</v>
      </c>
      <c r="E43" s="23"/>
      <c r="F43" s="19">
        <f t="shared" si="3"/>
        <v>0</v>
      </c>
      <c r="G43" s="1"/>
      <c r="H43" s="5"/>
    </row>
    <row r="44" spans="1:8" s="3" customFormat="1" ht="224.25" customHeight="1">
      <c r="A44" s="40" t="s">
        <v>23</v>
      </c>
      <c r="B44" s="42" t="s">
        <v>72</v>
      </c>
      <c r="C44" s="35" t="s">
        <v>1</v>
      </c>
      <c r="D44" s="25">
        <v>1</v>
      </c>
      <c r="E44" s="24"/>
      <c r="F44" s="25">
        <f t="shared" si="3"/>
        <v>0</v>
      </c>
      <c r="G44" s="1"/>
      <c r="H44" s="5"/>
    </row>
    <row r="45" spans="1:8" s="3" customFormat="1" ht="15">
      <c r="A45" s="45"/>
      <c r="B45" s="36"/>
      <c r="C45" s="43"/>
      <c r="D45" s="38"/>
      <c r="E45" s="37"/>
      <c r="F45" s="38"/>
      <c r="G45" s="1"/>
      <c r="H45" s="5"/>
    </row>
    <row r="46" spans="1:8" s="3" customFormat="1" ht="18.75" customHeight="1">
      <c r="A46" s="50"/>
      <c r="B46" s="50" t="s">
        <v>82</v>
      </c>
      <c r="C46" s="61"/>
      <c r="D46" s="62"/>
      <c r="E46" s="63"/>
      <c r="F46" s="63">
        <f>SUM(F42:F44)</f>
        <v>0</v>
      </c>
      <c r="G46" s="1"/>
      <c r="H46" s="5"/>
    </row>
    <row r="47" spans="1:8" s="3" customFormat="1" ht="30" customHeight="1">
      <c r="A47" s="41"/>
      <c r="B47" s="36"/>
      <c r="C47" s="43"/>
      <c r="D47" s="38"/>
      <c r="E47" s="37"/>
      <c r="F47" s="38"/>
      <c r="G47" s="1"/>
      <c r="H47" s="5"/>
    </row>
    <row r="48" spans="1:8" ht="15.75">
      <c r="A48" s="64">
        <v>5</v>
      </c>
      <c r="B48" s="70" t="s">
        <v>7</v>
      </c>
      <c r="C48" s="66"/>
      <c r="D48" s="69"/>
      <c r="E48" s="66"/>
      <c r="F48" s="71"/>
    </row>
    <row r="49" spans="1:8" ht="15">
      <c r="A49" s="9"/>
      <c r="B49" s="22"/>
      <c r="C49" s="28"/>
      <c r="D49" s="26"/>
      <c r="E49" s="29"/>
      <c r="F49" s="30"/>
    </row>
    <row r="50" spans="1:8" ht="30">
      <c r="A50" s="17" t="s">
        <v>17</v>
      </c>
      <c r="B50" s="22" t="s">
        <v>70</v>
      </c>
      <c r="C50" s="18" t="s">
        <v>5</v>
      </c>
      <c r="D50" s="19">
        <v>580</v>
      </c>
      <c r="E50" s="23"/>
      <c r="F50" s="19">
        <f>D50*E50</f>
        <v>0</v>
      </c>
    </row>
    <row r="51" spans="1:8" ht="15">
      <c r="A51" s="17" t="s">
        <v>18</v>
      </c>
      <c r="B51" s="22" t="s">
        <v>31</v>
      </c>
      <c r="C51" s="18" t="s">
        <v>5</v>
      </c>
      <c r="D51" s="19">
        <v>580</v>
      </c>
      <c r="E51" s="23"/>
      <c r="F51" s="19">
        <f>D51*E51</f>
        <v>0</v>
      </c>
    </row>
    <row r="52" spans="1:8" ht="75">
      <c r="A52" s="17" t="s">
        <v>19</v>
      </c>
      <c r="B52" s="22" t="s">
        <v>15</v>
      </c>
      <c r="C52" s="18" t="s">
        <v>11</v>
      </c>
      <c r="D52" s="19">
        <v>1</v>
      </c>
      <c r="E52" s="23"/>
      <c r="F52" s="19">
        <f t="shared" ref="F52" si="4">D52*E52</f>
        <v>0</v>
      </c>
    </row>
    <row r="53" spans="1:8" ht="75">
      <c r="A53" s="40" t="s">
        <v>20</v>
      </c>
      <c r="B53" s="42" t="s">
        <v>30</v>
      </c>
      <c r="C53" s="35" t="s">
        <v>1</v>
      </c>
      <c r="D53" s="25">
        <v>2</v>
      </c>
      <c r="E53" s="24"/>
      <c r="F53" s="25">
        <f>D53*E53</f>
        <v>0</v>
      </c>
    </row>
    <row r="54" spans="1:8" ht="15">
      <c r="A54" s="9"/>
      <c r="B54" s="22"/>
      <c r="C54" s="29"/>
      <c r="D54" s="26"/>
      <c r="E54" s="29"/>
      <c r="F54" s="30"/>
    </row>
    <row r="55" spans="1:8" ht="15.75">
      <c r="A55" s="50"/>
      <c r="B55" s="50" t="s">
        <v>80</v>
      </c>
      <c r="C55" s="61"/>
      <c r="D55" s="62"/>
      <c r="E55" s="63"/>
      <c r="F55" s="63">
        <f>SUM(F50:F53)</f>
        <v>0</v>
      </c>
      <c r="G55" s="1"/>
    </row>
    <row r="56" spans="1:8" ht="15">
      <c r="A56" s="9"/>
      <c r="B56" s="22"/>
      <c r="C56" s="29"/>
      <c r="D56" s="26"/>
      <c r="E56" s="29"/>
      <c r="F56" s="30"/>
    </row>
    <row r="57" spans="1:8" ht="15">
      <c r="A57" s="9"/>
      <c r="B57" s="22"/>
      <c r="C57" s="29"/>
      <c r="D57" s="26"/>
      <c r="E57" s="29"/>
      <c r="F57" s="30"/>
    </row>
    <row r="58" spans="1:8" ht="15.75">
      <c r="A58" s="46" t="s">
        <v>74</v>
      </c>
      <c r="B58" s="47" t="s">
        <v>0</v>
      </c>
      <c r="C58" s="53"/>
      <c r="D58" s="53"/>
      <c r="E58" s="31"/>
      <c r="F58" s="49">
        <f>F10</f>
        <v>0</v>
      </c>
    </row>
    <row r="59" spans="1:8" ht="15.75">
      <c r="A59" s="46"/>
      <c r="B59" s="47"/>
      <c r="C59" s="53"/>
      <c r="D59" s="53"/>
      <c r="E59" s="31"/>
      <c r="F59" s="54"/>
    </row>
    <row r="60" spans="1:8" ht="15.75">
      <c r="A60" s="46" t="s">
        <v>75</v>
      </c>
      <c r="B60" s="47" t="s">
        <v>2</v>
      </c>
      <c r="C60" s="54"/>
      <c r="D60" s="54"/>
      <c r="E60" s="54"/>
      <c r="F60" s="55">
        <f>F18</f>
        <v>0</v>
      </c>
      <c r="H60" s="2"/>
    </row>
    <row r="61" spans="1:8" ht="15.75">
      <c r="A61" s="46"/>
      <c r="B61" s="47"/>
      <c r="C61" s="54"/>
      <c r="D61" s="54"/>
      <c r="E61" s="54"/>
      <c r="F61" s="54"/>
      <c r="H61" s="2"/>
    </row>
    <row r="62" spans="1:8" ht="15.75">
      <c r="A62" s="46" t="s">
        <v>76</v>
      </c>
      <c r="B62" s="50" t="s">
        <v>79</v>
      </c>
      <c r="C62" s="54"/>
      <c r="D62" s="54"/>
      <c r="E62" s="54"/>
      <c r="F62" s="55">
        <f>F39</f>
        <v>0</v>
      </c>
    </row>
    <row r="63" spans="1:8" ht="15.75">
      <c r="A63" s="46"/>
      <c r="B63" s="50"/>
      <c r="C63" s="54"/>
      <c r="D63" s="54"/>
      <c r="E63" s="54"/>
      <c r="F63" s="54"/>
    </row>
    <row r="64" spans="1:8" ht="15.75">
      <c r="A64" s="46" t="s">
        <v>77</v>
      </c>
      <c r="B64" s="47" t="s">
        <v>6</v>
      </c>
      <c r="C64" s="54"/>
      <c r="D64" s="54"/>
      <c r="E64" s="54"/>
      <c r="F64" s="55">
        <f>F46</f>
        <v>0</v>
      </c>
    </row>
    <row r="65" spans="1:6" ht="15.75">
      <c r="A65" s="46"/>
      <c r="B65" s="47"/>
      <c r="C65" s="54"/>
      <c r="D65" s="54"/>
      <c r="E65" s="54"/>
      <c r="F65" s="54"/>
    </row>
    <row r="66" spans="1:6" ht="16.5" thickBot="1">
      <c r="A66" s="51" t="s">
        <v>78</v>
      </c>
      <c r="B66" s="52" t="s">
        <v>7</v>
      </c>
      <c r="C66" s="56"/>
      <c r="D66" s="56"/>
      <c r="E66" s="56"/>
      <c r="F66" s="57">
        <f>F55</f>
        <v>0</v>
      </c>
    </row>
    <row r="67" spans="1:6" ht="13.5" thickTop="1"/>
    <row r="68" spans="1:6" ht="18">
      <c r="E68" s="31" t="s">
        <v>8</v>
      </c>
      <c r="F68" s="32">
        <f>SUM(F58:F66)</f>
        <v>0</v>
      </c>
    </row>
  </sheetData>
  <phoneticPr fontId="0" type="noConversion"/>
  <pageMargins left="0.7" right="0.7" top="0.75" bottom="0.75" header="0.3" footer="0.3"/>
  <pageSetup paperSize="9"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opLeftCell="A19" zoomScaleNormal="100" zoomScaleSheetLayoutView="100" workbookViewId="0">
      <selection activeCell="M21" sqref="M21"/>
    </sheetView>
  </sheetViews>
  <sheetFormatPr defaultRowHeight="12.75"/>
  <cols>
    <col min="1" max="1" width="7.28515625" style="97" customWidth="1"/>
    <col min="2" max="2" width="44.85546875" style="131" customWidth="1"/>
    <col min="3" max="3" width="5.42578125" style="118" customWidth="1"/>
    <col min="4" max="4" width="9.28515625" style="119" customWidth="1"/>
    <col min="5" max="5" width="9.140625" style="119" bestFit="1" customWidth="1"/>
    <col min="6" max="6" width="12.5703125" style="100" customWidth="1"/>
    <col min="7" max="256" width="9.140625" style="99"/>
    <col min="257" max="257" width="7.28515625" style="99" customWidth="1"/>
    <col min="258" max="258" width="44.85546875" style="99" customWidth="1"/>
    <col min="259" max="259" width="5.42578125" style="99" customWidth="1"/>
    <col min="260" max="260" width="9.28515625" style="99" customWidth="1"/>
    <col min="261" max="261" width="9.140625" style="99" bestFit="1" customWidth="1"/>
    <col min="262" max="262" width="12.5703125" style="99" customWidth="1"/>
    <col min="263" max="512" width="9.140625" style="99"/>
    <col min="513" max="513" width="7.28515625" style="99" customWidth="1"/>
    <col min="514" max="514" width="44.85546875" style="99" customWidth="1"/>
    <col min="515" max="515" width="5.42578125" style="99" customWidth="1"/>
    <col min="516" max="516" width="9.28515625" style="99" customWidth="1"/>
    <col min="517" max="517" width="9.140625" style="99" bestFit="1" customWidth="1"/>
    <col min="518" max="518" width="12.5703125" style="99" customWidth="1"/>
    <col min="519" max="768" width="9.140625" style="99"/>
    <col min="769" max="769" width="7.28515625" style="99" customWidth="1"/>
    <col min="770" max="770" width="44.85546875" style="99" customWidth="1"/>
    <col min="771" max="771" width="5.42578125" style="99" customWidth="1"/>
    <col min="772" max="772" width="9.28515625" style="99" customWidth="1"/>
    <col min="773" max="773" width="9.140625" style="99" bestFit="1" customWidth="1"/>
    <col min="774" max="774" width="12.5703125" style="99" customWidth="1"/>
    <col min="775" max="1024" width="9.140625" style="99"/>
    <col min="1025" max="1025" width="7.28515625" style="99" customWidth="1"/>
    <col min="1026" max="1026" width="44.85546875" style="99" customWidth="1"/>
    <col min="1027" max="1027" width="5.42578125" style="99" customWidth="1"/>
    <col min="1028" max="1028" width="9.28515625" style="99" customWidth="1"/>
    <col min="1029" max="1029" width="9.140625" style="99" bestFit="1" customWidth="1"/>
    <col min="1030" max="1030" width="12.5703125" style="99" customWidth="1"/>
    <col min="1031" max="1280" width="9.140625" style="99"/>
    <col min="1281" max="1281" width="7.28515625" style="99" customWidth="1"/>
    <col min="1282" max="1282" width="44.85546875" style="99" customWidth="1"/>
    <col min="1283" max="1283" width="5.42578125" style="99" customWidth="1"/>
    <col min="1284" max="1284" width="9.28515625" style="99" customWidth="1"/>
    <col min="1285" max="1285" width="9.140625" style="99" bestFit="1" customWidth="1"/>
    <col min="1286" max="1286" width="12.5703125" style="99" customWidth="1"/>
    <col min="1287" max="1536" width="9.140625" style="99"/>
    <col min="1537" max="1537" width="7.28515625" style="99" customWidth="1"/>
    <col min="1538" max="1538" width="44.85546875" style="99" customWidth="1"/>
    <col min="1539" max="1539" width="5.42578125" style="99" customWidth="1"/>
    <col min="1540" max="1540" width="9.28515625" style="99" customWidth="1"/>
    <col min="1541" max="1541" width="9.140625" style="99" bestFit="1" customWidth="1"/>
    <col min="1542" max="1542" width="12.5703125" style="99" customWidth="1"/>
    <col min="1543" max="1792" width="9.140625" style="99"/>
    <col min="1793" max="1793" width="7.28515625" style="99" customWidth="1"/>
    <col min="1794" max="1794" width="44.85546875" style="99" customWidth="1"/>
    <col min="1795" max="1795" width="5.42578125" style="99" customWidth="1"/>
    <col min="1796" max="1796" width="9.28515625" style="99" customWidth="1"/>
    <col min="1797" max="1797" width="9.140625" style="99" bestFit="1" customWidth="1"/>
    <col min="1798" max="1798" width="12.5703125" style="99" customWidth="1"/>
    <col min="1799" max="2048" width="9.140625" style="99"/>
    <col min="2049" max="2049" width="7.28515625" style="99" customWidth="1"/>
    <col min="2050" max="2050" width="44.85546875" style="99" customWidth="1"/>
    <col min="2051" max="2051" width="5.42578125" style="99" customWidth="1"/>
    <col min="2052" max="2052" width="9.28515625" style="99" customWidth="1"/>
    <col min="2053" max="2053" width="9.140625" style="99" bestFit="1" customWidth="1"/>
    <col min="2054" max="2054" width="12.5703125" style="99" customWidth="1"/>
    <col min="2055" max="2304" width="9.140625" style="99"/>
    <col min="2305" max="2305" width="7.28515625" style="99" customWidth="1"/>
    <col min="2306" max="2306" width="44.85546875" style="99" customWidth="1"/>
    <col min="2307" max="2307" width="5.42578125" style="99" customWidth="1"/>
    <col min="2308" max="2308" width="9.28515625" style="99" customWidth="1"/>
    <col min="2309" max="2309" width="9.140625" style="99" bestFit="1" customWidth="1"/>
    <col min="2310" max="2310" width="12.5703125" style="99" customWidth="1"/>
    <col min="2311" max="2560" width="9.140625" style="99"/>
    <col min="2561" max="2561" width="7.28515625" style="99" customWidth="1"/>
    <col min="2562" max="2562" width="44.85546875" style="99" customWidth="1"/>
    <col min="2563" max="2563" width="5.42578125" style="99" customWidth="1"/>
    <col min="2564" max="2564" width="9.28515625" style="99" customWidth="1"/>
    <col min="2565" max="2565" width="9.140625" style="99" bestFit="1" customWidth="1"/>
    <col min="2566" max="2566" width="12.5703125" style="99" customWidth="1"/>
    <col min="2567" max="2816" width="9.140625" style="99"/>
    <col min="2817" max="2817" width="7.28515625" style="99" customWidth="1"/>
    <col min="2818" max="2818" width="44.85546875" style="99" customWidth="1"/>
    <col min="2819" max="2819" width="5.42578125" style="99" customWidth="1"/>
    <col min="2820" max="2820" width="9.28515625" style="99" customWidth="1"/>
    <col min="2821" max="2821" width="9.140625" style="99" bestFit="1" customWidth="1"/>
    <col min="2822" max="2822" width="12.5703125" style="99" customWidth="1"/>
    <col min="2823" max="3072" width="9.140625" style="99"/>
    <col min="3073" max="3073" width="7.28515625" style="99" customWidth="1"/>
    <col min="3074" max="3074" width="44.85546875" style="99" customWidth="1"/>
    <col min="3075" max="3075" width="5.42578125" style="99" customWidth="1"/>
    <col min="3076" max="3076" width="9.28515625" style="99" customWidth="1"/>
    <col min="3077" max="3077" width="9.140625" style="99" bestFit="1" customWidth="1"/>
    <col min="3078" max="3078" width="12.5703125" style="99" customWidth="1"/>
    <col min="3079" max="3328" width="9.140625" style="99"/>
    <col min="3329" max="3329" width="7.28515625" style="99" customWidth="1"/>
    <col min="3330" max="3330" width="44.85546875" style="99" customWidth="1"/>
    <col min="3331" max="3331" width="5.42578125" style="99" customWidth="1"/>
    <col min="3332" max="3332" width="9.28515625" style="99" customWidth="1"/>
    <col min="3333" max="3333" width="9.140625" style="99" bestFit="1" customWidth="1"/>
    <col min="3334" max="3334" width="12.5703125" style="99" customWidth="1"/>
    <col min="3335" max="3584" width="9.140625" style="99"/>
    <col min="3585" max="3585" width="7.28515625" style="99" customWidth="1"/>
    <col min="3586" max="3586" width="44.85546875" style="99" customWidth="1"/>
    <col min="3587" max="3587" width="5.42578125" style="99" customWidth="1"/>
    <col min="3588" max="3588" width="9.28515625" style="99" customWidth="1"/>
    <col min="3589" max="3589" width="9.140625" style="99" bestFit="1" customWidth="1"/>
    <col min="3590" max="3590" width="12.5703125" style="99" customWidth="1"/>
    <col min="3591" max="3840" width="9.140625" style="99"/>
    <col min="3841" max="3841" width="7.28515625" style="99" customWidth="1"/>
    <col min="3842" max="3842" width="44.85546875" style="99" customWidth="1"/>
    <col min="3843" max="3843" width="5.42578125" style="99" customWidth="1"/>
    <col min="3844" max="3844" width="9.28515625" style="99" customWidth="1"/>
    <col min="3845" max="3845" width="9.140625" style="99" bestFit="1" customWidth="1"/>
    <col min="3846" max="3846" width="12.5703125" style="99" customWidth="1"/>
    <col min="3847" max="4096" width="9.140625" style="99"/>
    <col min="4097" max="4097" width="7.28515625" style="99" customWidth="1"/>
    <col min="4098" max="4098" width="44.85546875" style="99" customWidth="1"/>
    <col min="4099" max="4099" width="5.42578125" style="99" customWidth="1"/>
    <col min="4100" max="4100" width="9.28515625" style="99" customWidth="1"/>
    <col min="4101" max="4101" width="9.140625" style="99" bestFit="1" customWidth="1"/>
    <col min="4102" max="4102" width="12.5703125" style="99" customWidth="1"/>
    <col min="4103" max="4352" width="9.140625" style="99"/>
    <col min="4353" max="4353" width="7.28515625" style="99" customWidth="1"/>
    <col min="4354" max="4354" width="44.85546875" style="99" customWidth="1"/>
    <col min="4355" max="4355" width="5.42578125" style="99" customWidth="1"/>
    <col min="4356" max="4356" width="9.28515625" style="99" customWidth="1"/>
    <col min="4357" max="4357" width="9.140625" style="99" bestFit="1" customWidth="1"/>
    <col min="4358" max="4358" width="12.5703125" style="99" customWidth="1"/>
    <col min="4359" max="4608" width="9.140625" style="99"/>
    <col min="4609" max="4609" width="7.28515625" style="99" customWidth="1"/>
    <col min="4610" max="4610" width="44.85546875" style="99" customWidth="1"/>
    <col min="4611" max="4611" width="5.42578125" style="99" customWidth="1"/>
    <col min="4612" max="4612" width="9.28515625" style="99" customWidth="1"/>
    <col min="4613" max="4613" width="9.140625" style="99" bestFit="1" customWidth="1"/>
    <col min="4614" max="4614" width="12.5703125" style="99" customWidth="1"/>
    <col min="4615" max="4864" width="9.140625" style="99"/>
    <col min="4865" max="4865" width="7.28515625" style="99" customWidth="1"/>
    <col min="4866" max="4866" width="44.85546875" style="99" customWidth="1"/>
    <col min="4867" max="4867" width="5.42578125" style="99" customWidth="1"/>
    <col min="4868" max="4868" width="9.28515625" style="99" customWidth="1"/>
    <col min="4869" max="4869" width="9.140625" style="99" bestFit="1" customWidth="1"/>
    <col min="4870" max="4870" width="12.5703125" style="99" customWidth="1"/>
    <col min="4871" max="5120" width="9.140625" style="99"/>
    <col min="5121" max="5121" width="7.28515625" style="99" customWidth="1"/>
    <col min="5122" max="5122" width="44.85546875" style="99" customWidth="1"/>
    <col min="5123" max="5123" width="5.42578125" style="99" customWidth="1"/>
    <col min="5124" max="5124" width="9.28515625" style="99" customWidth="1"/>
    <col min="5125" max="5125" width="9.140625" style="99" bestFit="1" customWidth="1"/>
    <col min="5126" max="5126" width="12.5703125" style="99" customWidth="1"/>
    <col min="5127" max="5376" width="9.140625" style="99"/>
    <col min="5377" max="5377" width="7.28515625" style="99" customWidth="1"/>
    <col min="5378" max="5378" width="44.85546875" style="99" customWidth="1"/>
    <col min="5379" max="5379" width="5.42578125" style="99" customWidth="1"/>
    <col min="5380" max="5380" width="9.28515625" style="99" customWidth="1"/>
    <col min="5381" max="5381" width="9.140625" style="99" bestFit="1" customWidth="1"/>
    <col min="5382" max="5382" width="12.5703125" style="99" customWidth="1"/>
    <col min="5383" max="5632" width="9.140625" style="99"/>
    <col min="5633" max="5633" width="7.28515625" style="99" customWidth="1"/>
    <col min="5634" max="5634" width="44.85546875" style="99" customWidth="1"/>
    <col min="5635" max="5635" width="5.42578125" style="99" customWidth="1"/>
    <col min="5636" max="5636" width="9.28515625" style="99" customWidth="1"/>
    <col min="5637" max="5637" width="9.140625" style="99" bestFit="1" customWidth="1"/>
    <col min="5638" max="5638" width="12.5703125" style="99" customWidth="1"/>
    <col min="5639" max="5888" width="9.140625" style="99"/>
    <col min="5889" max="5889" width="7.28515625" style="99" customWidth="1"/>
    <col min="5890" max="5890" width="44.85546875" style="99" customWidth="1"/>
    <col min="5891" max="5891" width="5.42578125" style="99" customWidth="1"/>
    <col min="5892" max="5892" width="9.28515625" style="99" customWidth="1"/>
    <col min="5893" max="5893" width="9.140625" style="99" bestFit="1" customWidth="1"/>
    <col min="5894" max="5894" width="12.5703125" style="99" customWidth="1"/>
    <col min="5895" max="6144" width="9.140625" style="99"/>
    <col min="6145" max="6145" width="7.28515625" style="99" customWidth="1"/>
    <col min="6146" max="6146" width="44.85546875" style="99" customWidth="1"/>
    <col min="6147" max="6147" width="5.42578125" style="99" customWidth="1"/>
    <col min="6148" max="6148" width="9.28515625" style="99" customWidth="1"/>
    <col min="6149" max="6149" width="9.140625" style="99" bestFit="1" customWidth="1"/>
    <col min="6150" max="6150" width="12.5703125" style="99" customWidth="1"/>
    <col min="6151" max="6400" width="9.140625" style="99"/>
    <col min="6401" max="6401" width="7.28515625" style="99" customWidth="1"/>
    <col min="6402" max="6402" width="44.85546875" style="99" customWidth="1"/>
    <col min="6403" max="6403" width="5.42578125" style="99" customWidth="1"/>
    <col min="6404" max="6404" width="9.28515625" style="99" customWidth="1"/>
    <col min="6405" max="6405" width="9.140625" style="99" bestFit="1" customWidth="1"/>
    <col min="6406" max="6406" width="12.5703125" style="99" customWidth="1"/>
    <col min="6407" max="6656" width="9.140625" style="99"/>
    <col min="6657" max="6657" width="7.28515625" style="99" customWidth="1"/>
    <col min="6658" max="6658" width="44.85546875" style="99" customWidth="1"/>
    <col min="6659" max="6659" width="5.42578125" style="99" customWidth="1"/>
    <col min="6660" max="6660" width="9.28515625" style="99" customWidth="1"/>
    <col min="6661" max="6661" width="9.140625" style="99" bestFit="1" customWidth="1"/>
    <col min="6662" max="6662" width="12.5703125" style="99" customWidth="1"/>
    <col min="6663" max="6912" width="9.140625" style="99"/>
    <col min="6913" max="6913" width="7.28515625" style="99" customWidth="1"/>
    <col min="6914" max="6914" width="44.85546875" style="99" customWidth="1"/>
    <col min="6915" max="6915" width="5.42578125" style="99" customWidth="1"/>
    <col min="6916" max="6916" width="9.28515625" style="99" customWidth="1"/>
    <col min="6917" max="6917" width="9.140625" style="99" bestFit="1" customWidth="1"/>
    <col min="6918" max="6918" width="12.5703125" style="99" customWidth="1"/>
    <col min="6919" max="7168" width="9.140625" style="99"/>
    <col min="7169" max="7169" width="7.28515625" style="99" customWidth="1"/>
    <col min="7170" max="7170" width="44.85546875" style="99" customWidth="1"/>
    <col min="7171" max="7171" width="5.42578125" style="99" customWidth="1"/>
    <col min="7172" max="7172" width="9.28515625" style="99" customWidth="1"/>
    <col min="7173" max="7173" width="9.140625" style="99" bestFit="1" customWidth="1"/>
    <col min="7174" max="7174" width="12.5703125" style="99" customWidth="1"/>
    <col min="7175" max="7424" width="9.140625" style="99"/>
    <col min="7425" max="7425" width="7.28515625" style="99" customWidth="1"/>
    <col min="7426" max="7426" width="44.85546875" style="99" customWidth="1"/>
    <col min="7427" max="7427" width="5.42578125" style="99" customWidth="1"/>
    <col min="7428" max="7428" width="9.28515625" style="99" customWidth="1"/>
    <col min="7429" max="7429" width="9.140625" style="99" bestFit="1" customWidth="1"/>
    <col min="7430" max="7430" width="12.5703125" style="99" customWidth="1"/>
    <col min="7431" max="7680" width="9.140625" style="99"/>
    <col min="7681" max="7681" width="7.28515625" style="99" customWidth="1"/>
    <col min="7682" max="7682" width="44.85546875" style="99" customWidth="1"/>
    <col min="7683" max="7683" width="5.42578125" style="99" customWidth="1"/>
    <col min="7684" max="7684" width="9.28515625" style="99" customWidth="1"/>
    <col min="7685" max="7685" width="9.140625" style="99" bestFit="1" customWidth="1"/>
    <col min="7686" max="7686" width="12.5703125" style="99" customWidth="1"/>
    <col min="7687" max="7936" width="9.140625" style="99"/>
    <col min="7937" max="7937" width="7.28515625" style="99" customWidth="1"/>
    <col min="7938" max="7938" width="44.85546875" style="99" customWidth="1"/>
    <col min="7939" max="7939" width="5.42578125" style="99" customWidth="1"/>
    <col min="7940" max="7940" width="9.28515625" style="99" customWidth="1"/>
    <col min="7941" max="7941" width="9.140625" style="99" bestFit="1" customWidth="1"/>
    <col min="7942" max="7942" width="12.5703125" style="99" customWidth="1"/>
    <col min="7943" max="8192" width="9.140625" style="99"/>
    <col min="8193" max="8193" width="7.28515625" style="99" customWidth="1"/>
    <col min="8194" max="8194" width="44.85546875" style="99" customWidth="1"/>
    <col min="8195" max="8195" width="5.42578125" style="99" customWidth="1"/>
    <col min="8196" max="8196" width="9.28515625" style="99" customWidth="1"/>
    <col min="8197" max="8197" width="9.140625" style="99" bestFit="1" customWidth="1"/>
    <col min="8198" max="8198" width="12.5703125" style="99" customWidth="1"/>
    <col min="8199" max="8448" width="9.140625" style="99"/>
    <col min="8449" max="8449" width="7.28515625" style="99" customWidth="1"/>
    <col min="8450" max="8450" width="44.85546875" style="99" customWidth="1"/>
    <col min="8451" max="8451" width="5.42578125" style="99" customWidth="1"/>
    <col min="8452" max="8452" width="9.28515625" style="99" customWidth="1"/>
    <col min="8453" max="8453" width="9.140625" style="99" bestFit="1" customWidth="1"/>
    <col min="8454" max="8454" width="12.5703125" style="99" customWidth="1"/>
    <col min="8455" max="8704" width="9.140625" style="99"/>
    <col min="8705" max="8705" width="7.28515625" style="99" customWidth="1"/>
    <col min="8706" max="8706" width="44.85546875" style="99" customWidth="1"/>
    <col min="8707" max="8707" width="5.42578125" style="99" customWidth="1"/>
    <col min="8708" max="8708" width="9.28515625" style="99" customWidth="1"/>
    <col min="8709" max="8709" width="9.140625" style="99" bestFit="1" customWidth="1"/>
    <col min="8710" max="8710" width="12.5703125" style="99" customWidth="1"/>
    <col min="8711" max="8960" width="9.140625" style="99"/>
    <col min="8961" max="8961" width="7.28515625" style="99" customWidth="1"/>
    <col min="8962" max="8962" width="44.85546875" style="99" customWidth="1"/>
    <col min="8963" max="8963" width="5.42578125" style="99" customWidth="1"/>
    <col min="8964" max="8964" width="9.28515625" style="99" customWidth="1"/>
    <col min="8965" max="8965" width="9.140625" style="99" bestFit="1" customWidth="1"/>
    <col min="8966" max="8966" width="12.5703125" style="99" customWidth="1"/>
    <col min="8967" max="9216" width="9.140625" style="99"/>
    <col min="9217" max="9217" width="7.28515625" style="99" customWidth="1"/>
    <col min="9218" max="9218" width="44.85546875" style="99" customWidth="1"/>
    <col min="9219" max="9219" width="5.42578125" style="99" customWidth="1"/>
    <col min="9220" max="9220" width="9.28515625" style="99" customWidth="1"/>
    <col min="9221" max="9221" width="9.140625" style="99" bestFit="1" customWidth="1"/>
    <col min="9222" max="9222" width="12.5703125" style="99" customWidth="1"/>
    <col min="9223" max="9472" width="9.140625" style="99"/>
    <col min="9473" max="9473" width="7.28515625" style="99" customWidth="1"/>
    <col min="9474" max="9474" width="44.85546875" style="99" customWidth="1"/>
    <col min="9475" max="9475" width="5.42578125" style="99" customWidth="1"/>
    <col min="9476" max="9476" width="9.28515625" style="99" customWidth="1"/>
    <col min="9477" max="9477" width="9.140625" style="99" bestFit="1" customWidth="1"/>
    <col min="9478" max="9478" width="12.5703125" style="99" customWidth="1"/>
    <col min="9479" max="9728" width="9.140625" style="99"/>
    <col min="9729" max="9729" width="7.28515625" style="99" customWidth="1"/>
    <col min="9730" max="9730" width="44.85546875" style="99" customWidth="1"/>
    <col min="9731" max="9731" width="5.42578125" style="99" customWidth="1"/>
    <col min="9732" max="9732" width="9.28515625" style="99" customWidth="1"/>
    <col min="9733" max="9733" width="9.140625" style="99" bestFit="1" customWidth="1"/>
    <col min="9734" max="9734" width="12.5703125" style="99" customWidth="1"/>
    <col min="9735" max="9984" width="9.140625" style="99"/>
    <col min="9985" max="9985" width="7.28515625" style="99" customWidth="1"/>
    <col min="9986" max="9986" width="44.85546875" style="99" customWidth="1"/>
    <col min="9987" max="9987" width="5.42578125" style="99" customWidth="1"/>
    <col min="9988" max="9988" width="9.28515625" style="99" customWidth="1"/>
    <col min="9989" max="9989" width="9.140625" style="99" bestFit="1" customWidth="1"/>
    <col min="9990" max="9990" width="12.5703125" style="99" customWidth="1"/>
    <col min="9991" max="10240" width="9.140625" style="99"/>
    <col min="10241" max="10241" width="7.28515625" style="99" customWidth="1"/>
    <col min="10242" max="10242" width="44.85546875" style="99" customWidth="1"/>
    <col min="10243" max="10243" width="5.42578125" style="99" customWidth="1"/>
    <col min="10244" max="10244" width="9.28515625" style="99" customWidth="1"/>
    <col min="10245" max="10245" width="9.140625" style="99" bestFit="1" customWidth="1"/>
    <col min="10246" max="10246" width="12.5703125" style="99" customWidth="1"/>
    <col min="10247" max="10496" width="9.140625" style="99"/>
    <col min="10497" max="10497" width="7.28515625" style="99" customWidth="1"/>
    <col min="10498" max="10498" width="44.85546875" style="99" customWidth="1"/>
    <col min="10499" max="10499" width="5.42578125" style="99" customWidth="1"/>
    <col min="10500" max="10500" width="9.28515625" style="99" customWidth="1"/>
    <col min="10501" max="10501" width="9.140625" style="99" bestFit="1" customWidth="1"/>
    <col min="10502" max="10502" width="12.5703125" style="99" customWidth="1"/>
    <col min="10503" max="10752" width="9.140625" style="99"/>
    <col min="10753" max="10753" width="7.28515625" style="99" customWidth="1"/>
    <col min="10754" max="10754" width="44.85546875" style="99" customWidth="1"/>
    <col min="10755" max="10755" width="5.42578125" style="99" customWidth="1"/>
    <col min="10756" max="10756" width="9.28515625" style="99" customWidth="1"/>
    <col min="10757" max="10757" width="9.140625" style="99" bestFit="1" customWidth="1"/>
    <col min="10758" max="10758" width="12.5703125" style="99" customWidth="1"/>
    <col min="10759" max="11008" width="9.140625" style="99"/>
    <col min="11009" max="11009" width="7.28515625" style="99" customWidth="1"/>
    <col min="11010" max="11010" width="44.85546875" style="99" customWidth="1"/>
    <col min="11011" max="11011" width="5.42578125" style="99" customWidth="1"/>
    <col min="11012" max="11012" width="9.28515625" style="99" customWidth="1"/>
    <col min="11013" max="11013" width="9.140625" style="99" bestFit="1" customWidth="1"/>
    <col min="11014" max="11014" width="12.5703125" style="99" customWidth="1"/>
    <col min="11015" max="11264" width="9.140625" style="99"/>
    <col min="11265" max="11265" width="7.28515625" style="99" customWidth="1"/>
    <col min="11266" max="11266" width="44.85546875" style="99" customWidth="1"/>
    <col min="11267" max="11267" width="5.42578125" style="99" customWidth="1"/>
    <col min="11268" max="11268" width="9.28515625" style="99" customWidth="1"/>
    <col min="11269" max="11269" width="9.140625" style="99" bestFit="1" customWidth="1"/>
    <col min="11270" max="11270" width="12.5703125" style="99" customWidth="1"/>
    <col min="11271" max="11520" width="9.140625" style="99"/>
    <col min="11521" max="11521" width="7.28515625" style="99" customWidth="1"/>
    <col min="11522" max="11522" width="44.85546875" style="99" customWidth="1"/>
    <col min="11523" max="11523" width="5.42578125" style="99" customWidth="1"/>
    <col min="11524" max="11524" width="9.28515625" style="99" customWidth="1"/>
    <col min="11525" max="11525" width="9.140625" style="99" bestFit="1" customWidth="1"/>
    <col min="11526" max="11526" width="12.5703125" style="99" customWidth="1"/>
    <col min="11527" max="11776" width="9.140625" style="99"/>
    <col min="11777" max="11777" width="7.28515625" style="99" customWidth="1"/>
    <col min="11778" max="11778" width="44.85546875" style="99" customWidth="1"/>
    <col min="11779" max="11779" width="5.42578125" style="99" customWidth="1"/>
    <col min="11780" max="11780" width="9.28515625" style="99" customWidth="1"/>
    <col min="11781" max="11781" width="9.140625" style="99" bestFit="1" customWidth="1"/>
    <col min="11782" max="11782" width="12.5703125" style="99" customWidth="1"/>
    <col min="11783" max="12032" width="9.140625" style="99"/>
    <col min="12033" max="12033" width="7.28515625" style="99" customWidth="1"/>
    <col min="12034" max="12034" width="44.85546875" style="99" customWidth="1"/>
    <col min="12035" max="12035" width="5.42578125" style="99" customWidth="1"/>
    <col min="12036" max="12036" width="9.28515625" style="99" customWidth="1"/>
    <col min="12037" max="12037" width="9.140625" style="99" bestFit="1" customWidth="1"/>
    <col min="12038" max="12038" width="12.5703125" style="99" customWidth="1"/>
    <col min="12039" max="12288" width="9.140625" style="99"/>
    <col min="12289" max="12289" width="7.28515625" style="99" customWidth="1"/>
    <col min="12290" max="12290" width="44.85546875" style="99" customWidth="1"/>
    <col min="12291" max="12291" width="5.42578125" style="99" customWidth="1"/>
    <col min="12292" max="12292" width="9.28515625" style="99" customWidth="1"/>
    <col min="12293" max="12293" width="9.140625" style="99" bestFit="1" customWidth="1"/>
    <col min="12294" max="12294" width="12.5703125" style="99" customWidth="1"/>
    <col min="12295" max="12544" width="9.140625" style="99"/>
    <col min="12545" max="12545" width="7.28515625" style="99" customWidth="1"/>
    <col min="12546" max="12546" width="44.85546875" style="99" customWidth="1"/>
    <col min="12547" max="12547" width="5.42578125" style="99" customWidth="1"/>
    <col min="12548" max="12548" width="9.28515625" style="99" customWidth="1"/>
    <col min="12549" max="12549" width="9.140625" style="99" bestFit="1" customWidth="1"/>
    <col min="12550" max="12550" width="12.5703125" style="99" customWidth="1"/>
    <col min="12551" max="12800" width="9.140625" style="99"/>
    <col min="12801" max="12801" width="7.28515625" style="99" customWidth="1"/>
    <col min="12802" max="12802" width="44.85546875" style="99" customWidth="1"/>
    <col min="12803" max="12803" width="5.42578125" style="99" customWidth="1"/>
    <col min="12804" max="12804" width="9.28515625" style="99" customWidth="1"/>
    <col min="12805" max="12805" width="9.140625" style="99" bestFit="1" customWidth="1"/>
    <col min="12806" max="12806" width="12.5703125" style="99" customWidth="1"/>
    <col min="12807" max="13056" width="9.140625" style="99"/>
    <col min="13057" max="13057" width="7.28515625" style="99" customWidth="1"/>
    <col min="13058" max="13058" width="44.85546875" style="99" customWidth="1"/>
    <col min="13059" max="13059" width="5.42578125" style="99" customWidth="1"/>
    <col min="13060" max="13060" width="9.28515625" style="99" customWidth="1"/>
    <col min="13061" max="13061" width="9.140625" style="99" bestFit="1" customWidth="1"/>
    <col min="13062" max="13062" width="12.5703125" style="99" customWidth="1"/>
    <col min="13063" max="13312" width="9.140625" style="99"/>
    <col min="13313" max="13313" width="7.28515625" style="99" customWidth="1"/>
    <col min="13314" max="13314" width="44.85546875" style="99" customWidth="1"/>
    <col min="13315" max="13315" width="5.42578125" style="99" customWidth="1"/>
    <col min="13316" max="13316" width="9.28515625" style="99" customWidth="1"/>
    <col min="13317" max="13317" width="9.140625" style="99" bestFit="1" customWidth="1"/>
    <col min="13318" max="13318" width="12.5703125" style="99" customWidth="1"/>
    <col min="13319" max="13568" width="9.140625" style="99"/>
    <col min="13569" max="13569" width="7.28515625" style="99" customWidth="1"/>
    <col min="13570" max="13570" width="44.85546875" style="99" customWidth="1"/>
    <col min="13571" max="13571" width="5.42578125" style="99" customWidth="1"/>
    <col min="13572" max="13572" width="9.28515625" style="99" customWidth="1"/>
    <col min="13573" max="13573" width="9.140625" style="99" bestFit="1" customWidth="1"/>
    <col min="13574" max="13574" width="12.5703125" style="99" customWidth="1"/>
    <col min="13575" max="13824" width="9.140625" style="99"/>
    <col min="13825" max="13825" width="7.28515625" style="99" customWidth="1"/>
    <col min="13826" max="13826" width="44.85546875" style="99" customWidth="1"/>
    <col min="13827" max="13827" width="5.42578125" style="99" customWidth="1"/>
    <col min="13828" max="13828" width="9.28515625" style="99" customWidth="1"/>
    <col min="13829" max="13829" width="9.140625" style="99" bestFit="1" customWidth="1"/>
    <col min="13830" max="13830" width="12.5703125" style="99" customWidth="1"/>
    <col min="13831" max="14080" width="9.140625" style="99"/>
    <col min="14081" max="14081" width="7.28515625" style="99" customWidth="1"/>
    <col min="14082" max="14082" width="44.85546875" style="99" customWidth="1"/>
    <col min="14083" max="14083" width="5.42578125" style="99" customWidth="1"/>
    <col min="14084" max="14084" width="9.28515625" style="99" customWidth="1"/>
    <col min="14085" max="14085" width="9.140625" style="99" bestFit="1" customWidth="1"/>
    <col min="14086" max="14086" width="12.5703125" style="99" customWidth="1"/>
    <col min="14087" max="14336" width="9.140625" style="99"/>
    <col min="14337" max="14337" width="7.28515625" style="99" customWidth="1"/>
    <col min="14338" max="14338" width="44.85546875" style="99" customWidth="1"/>
    <col min="14339" max="14339" width="5.42578125" style="99" customWidth="1"/>
    <col min="14340" max="14340" width="9.28515625" style="99" customWidth="1"/>
    <col min="14341" max="14341" width="9.140625" style="99" bestFit="1" customWidth="1"/>
    <col min="14342" max="14342" width="12.5703125" style="99" customWidth="1"/>
    <col min="14343" max="14592" width="9.140625" style="99"/>
    <col min="14593" max="14593" width="7.28515625" style="99" customWidth="1"/>
    <col min="14594" max="14594" width="44.85546875" style="99" customWidth="1"/>
    <col min="14595" max="14595" width="5.42578125" style="99" customWidth="1"/>
    <col min="14596" max="14596" width="9.28515625" style="99" customWidth="1"/>
    <col min="14597" max="14597" width="9.140625" style="99" bestFit="1" customWidth="1"/>
    <col min="14598" max="14598" width="12.5703125" style="99" customWidth="1"/>
    <col min="14599" max="14848" width="9.140625" style="99"/>
    <col min="14849" max="14849" width="7.28515625" style="99" customWidth="1"/>
    <col min="14850" max="14850" width="44.85546875" style="99" customWidth="1"/>
    <col min="14851" max="14851" width="5.42578125" style="99" customWidth="1"/>
    <col min="14852" max="14852" width="9.28515625" style="99" customWidth="1"/>
    <col min="14853" max="14853" width="9.140625" style="99" bestFit="1" customWidth="1"/>
    <col min="14854" max="14854" width="12.5703125" style="99" customWidth="1"/>
    <col min="14855" max="15104" width="9.140625" style="99"/>
    <col min="15105" max="15105" width="7.28515625" style="99" customWidth="1"/>
    <col min="15106" max="15106" width="44.85546875" style="99" customWidth="1"/>
    <col min="15107" max="15107" width="5.42578125" style="99" customWidth="1"/>
    <col min="15108" max="15108" width="9.28515625" style="99" customWidth="1"/>
    <col min="15109" max="15109" width="9.140625" style="99" bestFit="1" customWidth="1"/>
    <col min="15110" max="15110" width="12.5703125" style="99" customWidth="1"/>
    <col min="15111" max="15360" width="9.140625" style="99"/>
    <col min="15361" max="15361" width="7.28515625" style="99" customWidth="1"/>
    <col min="15362" max="15362" width="44.85546875" style="99" customWidth="1"/>
    <col min="15363" max="15363" width="5.42578125" style="99" customWidth="1"/>
    <col min="15364" max="15364" width="9.28515625" style="99" customWidth="1"/>
    <col min="15365" max="15365" width="9.140625" style="99" bestFit="1" customWidth="1"/>
    <col min="15366" max="15366" width="12.5703125" style="99" customWidth="1"/>
    <col min="15367" max="15616" width="9.140625" style="99"/>
    <col min="15617" max="15617" width="7.28515625" style="99" customWidth="1"/>
    <col min="15618" max="15618" width="44.85546875" style="99" customWidth="1"/>
    <col min="15619" max="15619" width="5.42578125" style="99" customWidth="1"/>
    <col min="15620" max="15620" width="9.28515625" style="99" customWidth="1"/>
    <col min="15621" max="15621" width="9.140625" style="99" bestFit="1" customWidth="1"/>
    <col min="15622" max="15622" width="12.5703125" style="99" customWidth="1"/>
    <col min="15623" max="15872" width="9.140625" style="99"/>
    <col min="15873" max="15873" width="7.28515625" style="99" customWidth="1"/>
    <col min="15874" max="15874" width="44.85546875" style="99" customWidth="1"/>
    <col min="15875" max="15875" width="5.42578125" style="99" customWidth="1"/>
    <col min="15876" max="15876" width="9.28515625" style="99" customWidth="1"/>
    <col min="15877" max="15877" width="9.140625" style="99" bestFit="1" customWidth="1"/>
    <col min="15878" max="15878" width="12.5703125" style="99" customWidth="1"/>
    <col min="15879" max="16128" width="9.140625" style="99"/>
    <col min="16129" max="16129" width="7.28515625" style="99" customWidth="1"/>
    <col min="16130" max="16130" width="44.85546875" style="99" customWidth="1"/>
    <col min="16131" max="16131" width="5.42578125" style="99" customWidth="1"/>
    <col min="16132" max="16132" width="9.28515625" style="99" customWidth="1"/>
    <col min="16133" max="16133" width="9.140625" style="99" bestFit="1" customWidth="1"/>
    <col min="16134" max="16134" width="12.5703125" style="99" customWidth="1"/>
    <col min="16135" max="16384" width="9.140625" style="99"/>
  </cols>
  <sheetData>
    <row r="1" spans="1:8" ht="31.5">
      <c r="B1" s="102" t="s">
        <v>196</v>
      </c>
      <c r="C1" s="99"/>
      <c r="D1" s="100"/>
      <c r="E1" s="100"/>
    </row>
    <row r="2" spans="1:8">
      <c r="B2" s="98"/>
      <c r="C2" s="99"/>
      <c r="D2" s="100"/>
      <c r="E2" s="100"/>
    </row>
    <row r="3" spans="1:8" s="103" customFormat="1" ht="15.75">
      <c r="A3" s="101"/>
      <c r="B3" s="102" t="s">
        <v>194</v>
      </c>
      <c r="D3" s="104"/>
      <c r="E3" s="104"/>
      <c r="F3" s="104"/>
    </row>
    <row r="4" spans="1:8" s="103" customFormat="1" ht="15.75">
      <c r="A4" s="101"/>
      <c r="B4" s="102"/>
      <c r="D4" s="104"/>
      <c r="E4" s="104"/>
      <c r="F4" s="104"/>
    </row>
    <row r="6" spans="1:8" s="109" customFormat="1" ht="31.5">
      <c r="A6" s="105" t="s">
        <v>195</v>
      </c>
      <c r="B6" s="105" t="s">
        <v>196</v>
      </c>
      <c r="C6" s="106"/>
      <c r="D6" s="107"/>
      <c r="E6" s="107"/>
      <c r="F6" s="107"/>
      <c r="G6" s="108"/>
      <c r="H6" s="108"/>
    </row>
    <row r="9" spans="1:8" s="114" customFormat="1">
      <c r="A9" s="110" t="s">
        <v>197</v>
      </c>
      <c r="B9" s="111" t="s">
        <v>198</v>
      </c>
      <c r="C9" s="112" t="s">
        <v>9</v>
      </c>
      <c r="D9" s="113">
        <v>1</v>
      </c>
      <c r="E9" s="113"/>
      <c r="F9" s="113">
        <f>D9*E9</f>
        <v>0</v>
      </c>
      <c r="G9" s="112"/>
      <c r="H9" s="112"/>
    </row>
    <row r="10" spans="1:8" s="96" customFormat="1">
      <c r="A10" s="110"/>
      <c r="B10" s="115"/>
      <c r="C10" s="116"/>
      <c r="D10" s="117"/>
      <c r="E10" s="117"/>
      <c r="F10" s="117"/>
      <c r="G10" s="116"/>
      <c r="H10" s="116"/>
    </row>
    <row r="11" spans="1:8" s="96" customFormat="1" ht="51">
      <c r="A11" s="110" t="s">
        <v>199</v>
      </c>
      <c r="B11" s="110" t="s">
        <v>201</v>
      </c>
      <c r="C11" s="116" t="s">
        <v>3</v>
      </c>
      <c r="D11" s="117">
        <v>73</v>
      </c>
      <c r="E11" s="117"/>
      <c r="F11" s="117">
        <f>D11*E11</f>
        <v>0</v>
      </c>
      <c r="G11" s="116"/>
      <c r="H11" s="116"/>
    </row>
    <row r="12" spans="1:8">
      <c r="B12" s="94"/>
    </row>
    <row r="13" spans="1:8" s="96" customFormat="1" ht="38.25">
      <c r="A13" s="110" t="s">
        <v>200</v>
      </c>
      <c r="B13" s="110" t="s">
        <v>203</v>
      </c>
      <c r="C13" s="116" t="s">
        <v>3</v>
      </c>
      <c r="D13" s="117">
        <v>100</v>
      </c>
      <c r="E13" s="117"/>
      <c r="F13" s="117">
        <f>D13*E13</f>
        <v>0</v>
      </c>
      <c r="G13" s="116"/>
      <c r="H13" s="116"/>
    </row>
    <row r="14" spans="1:8">
      <c r="B14" s="110"/>
      <c r="C14" s="121"/>
      <c r="D14" s="122"/>
      <c r="E14" s="123"/>
      <c r="F14" s="117"/>
    </row>
    <row r="15" spans="1:8" s="96" customFormat="1" ht="38.25">
      <c r="A15" s="110" t="s">
        <v>202</v>
      </c>
      <c r="B15" s="110" t="s">
        <v>205</v>
      </c>
      <c r="C15" s="121" t="s">
        <v>5</v>
      </c>
      <c r="D15" s="122">
        <v>330</v>
      </c>
      <c r="E15" s="122"/>
      <c r="F15" s="117">
        <f>D15*E15</f>
        <v>0</v>
      </c>
      <c r="G15" s="116"/>
      <c r="H15" s="116"/>
    </row>
    <row r="16" spans="1:8" s="96" customFormat="1">
      <c r="A16" s="120"/>
      <c r="B16" s="110"/>
      <c r="C16" s="116"/>
      <c r="D16" s="117"/>
      <c r="E16" s="117"/>
      <c r="F16" s="117"/>
    </row>
    <row r="17" spans="1:8" s="96" customFormat="1" ht="25.5">
      <c r="A17" s="120" t="s">
        <v>204</v>
      </c>
      <c r="B17" s="110" t="s">
        <v>207</v>
      </c>
      <c r="C17" s="116" t="s">
        <v>5</v>
      </c>
      <c r="D17" s="117">
        <v>330</v>
      </c>
      <c r="E17" s="117"/>
      <c r="F17" s="117">
        <f>D17*E17</f>
        <v>0</v>
      </c>
    </row>
    <row r="18" spans="1:8" s="110" customFormat="1">
      <c r="B18" s="124"/>
      <c r="C18" s="125"/>
      <c r="D18" s="126"/>
      <c r="E18" s="126"/>
      <c r="F18" s="126"/>
    </row>
    <row r="19" spans="1:8" s="110" customFormat="1">
      <c r="A19" s="110" t="s">
        <v>206</v>
      </c>
      <c r="B19" s="110" t="s">
        <v>209</v>
      </c>
      <c r="C19" s="116" t="s">
        <v>5</v>
      </c>
      <c r="D19" s="117">
        <v>330</v>
      </c>
      <c r="E19" s="117"/>
      <c r="F19" s="117">
        <f>D19*E19</f>
        <v>0</v>
      </c>
    </row>
    <row r="20" spans="1:8" s="127" customFormat="1" ht="14.25" customHeight="1">
      <c r="A20" s="110"/>
      <c r="B20" s="110"/>
      <c r="C20" s="116"/>
      <c r="D20" s="117"/>
      <c r="E20" s="117"/>
      <c r="F20" s="117"/>
      <c r="G20" s="125"/>
      <c r="H20" s="125"/>
    </row>
    <row r="21" spans="1:8" s="110" customFormat="1" ht="63.75">
      <c r="A21" s="110" t="s">
        <v>208</v>
      </c>
      <c r="B21" s="110" t="s">
        <v>211</v>
      </c>
      <c r="C21" s="116" t="s">
        <v>3</v>
      </c>
      <c r="D21" s="117">
        <v>1</v>
      </c>
      <c r="E21" s="117"/>
      <c r="F21" s="117">
        <f>D21*E21</f>
        <v>0</v>
      </c>
    </row>
    <row r="22" spans="1:8" s="110" customFormat="1">
      <c r="C22" s="116"/>
      <c r="D22" s="117"/>
      <c r="E22" s="117"/>
      <c r="F22" s="117"/>
    </row>
    <row r="23" spans="1:8" s="110" customFormat="1" ht="63.75">
      <c r="A23" s="110" t="s">
        <v>210</v>
      </c>
      <c r="B23" s="110" t="s">
        <v>213</v>
      </c>
      <c r="C23" s="116" t="s">
        <v>3</v>
      </c>
      <c r="D23" s="117">
        <v>83</v>
      </c>
      <c r="E23" s="117"/>
      <c r="F23" s="117">
        <f>D23*E23</f>
        <v>0</v>
      </c>
    </row>
    <row r="24" spans="1:8" s="110" customFormat="1">
      <c r="C24" s="116"/>
      <c r="D24" s="117"/>
      <c r="E24" s="117"/>
      <c r="F24" s="117"/>
    </row>
    <row r="25" spans="1:8" s="110" customFormat="1" ht="51">
      <c r="A25" s="110" t="s">
        <v>212</v>
      </c>
      <c r="B25" s="110" t="s">
        <v>215</v>
      </c>
      <c r="C25" s="116" t="s">
        <v>3</v>
      </c>
      <c r="D25" s="117">
        <v>14</v>
      </c>
      <c r="E25" s="117"/>
      <c r="F25" s="117">
        <f>D25*E25</f>
        <v>0</v>
      </c>
    </row>
    <row r="26" spans="1:8" s="110" customFormat="1">
      <c r="C26" s="116"/>
      <c r="D26" s="117"/>
      <c r="E26" s="117"/>
      <c r="F26" s="117"/>
    </row>
    <row r="27" spans="1:8" s="110" customFormat="1" ht="25.5">
      <c r="A27" s="110" t="s">
        <v>214</v>
      </c>
      <c r="B27" s="110" t="s">
        <v>217</v>
      </c>
      <c r="C27" s="116" t="s">
        <v>3</v>
      </c>
      <c r="D27" s="117">
        <v>95</v>
      </c>
      <c r="E27" s="117"/>
      <c r="F27" s="117">
        <f>D27*E27</f>
        <v>0</v>
      </c>
    </row>
    <row r="28" spans="1:8" s="110" customFormat="1">
      <c r="B28" s="131"/>
      <c r="C28" s="118"/>
      <c r="D28" s="119"/>
      <c r="E28" s="119"/>
      <c r="F28" s="100"/>
    </row>
    <row r="29" spans="1:8" s="110" customFormat="1" ht="25.5">
      <c r="A29" s="110" t="s">
        <v>216</v>
      </c>
      <c r="B29" s="128" t="s">
        <v>219</v>
      </c>
      <c r="C29" s="114" t="s">
        <v>12</v>
      </c>
      <c r="D29" s="129">
        <v>179</v>
      </c>
      <c r="E29" s="129"/>
      <c r="F29" s="113">
        <f>D29*E29</f>
        <v>0</v>
      </c>
    </row>
    <row r="30" spans="1:8">
      <c r="B30" s="94"/>
    </row>
    <row r="31" spans="1:8" s="114" customFormat="1" ht="38.25">
      <c r="A31" s="120" t="s">
        <v>218</v>
      </c>
      <c r="B31" s="128" t="s">
        <v>221</v>
      </c>
      <c r="C31" s="114" t="s">
        <v>5</v>
      </c>
      <c r="D31" s="129">
        <v>58</v>
      </c>
      <c r="E31" s="129"/>
      <c r="F31" s="113">
        <f>D31*E31</f>
        <v>0</v>
      </c>
    </row>
    <row r="32" spans="1:8">
      <c r="B32" s="110"/>
      <c r="C32" s="116"/>
      <c r="D32" s="117"/>
      <c r="E32" s="117"/>
      <c r="F32" s="117"/>
    </row>
    <row r="33" spans="1:8" s="114" customFormat="1">
      <c r="A33" s="120" t="s">
        <v>220</v>
      </c>
      <c r="B33" s="110" t="s">
        <v>223</v>
      </c>
      <c r="C33" s="112" t="s">
        <v>5</v>
      </c>
      <c r="D33" s="113">
        <v>360</v>
      </c>
      <c r="E33" s="117"/>
      <c r="F33" s="117">
        <f>D33*E33</f>
        <v>0</v>
      </c>
    </row>
    <row r="34" spans="1:8" s="110" customFormat="1">
      <c r="B34" s="131"/>
      <c r="C34" s="118"/>
      <c r="D34" s="119"/>
      <c r="E34" s="119"/>
      <c r="F34" s="100"/>
    </row>
    <row r="35" spans="1:8" s="110" customFormat="1" ht="51">
      <c r="A35" s="110" t="s">
        <v>222</v>
      </c>
      <c r="B35" s="110" t="s">
        <v>224</v>
      </c>
      <c r="C35" s="116" t="s">
        <v>1</v>
      </c>
      <c r="D35" s="113">
        <v>5</v>
      </c>
      <c r="E35" s="113"/>
      <c r="F35" s="113">
        <f>D35*E35</f>
        <v>0</v>
      </c>
    </row>
    <row r="36" spans="1:8">
      <c r="A36" s="130"/>
    </row>
    <row r="37" spans="1:8" s="114" customFormat="1" ht="140.25">
      <c r="A37" s="120" t="s">
        <v>264</v>
      </c>
      <c r="B37" s="110" t="s">
        <v>226</v>
      </c>
      <c r="C37" s="96" t="s">
        <v>12</v>
      </c>
      <c r="D37" s="129">
        <v>12</v>
      </c>
      <c r="E37" s="129"/>
      <c r="F37" s="113">
        <f>D37*E37</f>
        <v>0</v>
      </c>
      <c r="G37" s="112"/>
      <c r="H37" s="112"/>
    </row>
    <row r="38" spans="1:8">
      <c r="A38" s="130"/>
    </row>
    <row r="39" spans="1:8" s="114" customFormat="1" ht="115.5" thickBot="1">
      <c r="A39" s="221" t="s">
        <v>225</v>
      </c>
      <c r="B39" s="222" t="s">
        <v>227</v>
      </c>
      <c r="C39" s="223" t="s">
        <v>9</v>
      </c>
      <c r="D39" s="224">
        <v>0</v>
      </c>
      <c r="E39" s="224"/>
      <c r="F39" s="225">
        <f>D39*E39</f>
        <v>0</v>
      </c>
    </row>
    <row r="40" spans="1:8" ht="13.5" thickTop="1">
      <c r="A40" s="130"/>
    </row>
    <row r="41" spans="1:8" s="109" customFormat="1" ht="15.75">
      <c r="A41" s="105"/>
      <c r="B41" s="226" t="s">
        <v>228</v>
      </c>
      <c r="C41" s="106"/>
      <c r="D41" s="107"/>
      <c r="E41" s="107"/>
      <c r="F41" s="107">
        <f>SUM(F9:F39)</f>
        <v>0</v>
      </c>
      <c r="G41" s="108"/>
      <c r="H41" s="108"/>
    </row>
    <row r="42" spans="1:8" s="109" customFormat="1" ht="15.75">
      <c r="A42" s="105"/>
      <c r="B42" s="105"/>
      <c r="C42" s="106"/>
      <c r="D42" s="107"/>
      <c r="E42" s="107"/>
      <c r="F42" s="107"/>
      <c r="G42" s="108"/>
      <c r="H42" s="108"/>
    </row>
    <row r="43" spans="1:8" s="109" customFormat="1" ht="15.75">
      <c r="A43" s="105"/>
      <c r="B43" s="105"/>
      <c r="C43" s="106"/>
      <c r="D43" s="107"/>
      <c r="E43" s="107"/>
      <c r="F43" s="107"/>
      <c r="G43" s="108"/>
      <c r="H43" s="108"/>
    </row>
    <row r="44" spans="1:8" s="109" customFormat="1" ht="15.75">
      <c r="A44" s="105"/>
      <c r="B44" s="105"/>
      <c r="C44" s="106"/>
      <c r="D44" s="107"/>
      <c r="E44" s="107"/>
      <c r="F44" s="107"/>
      <c r="G44" s="108"/>
      <c r="H44" s="108"/>
    </row>
    <row r="46" spans="1:8" s="109" customFormat="1" ht="15.75">
      <c r="A46" s="105" t="s">
        <v>229</v>
      </c>
      <c r="B46" s="105" t="s">
        <v>230</v>
      </c>
      <c r="C46" s="106"/>
      <c r="D46" s="107"/>
      <c r="E46" s="107"/>
      <c r="F46" s="107"/>
      <c r="G46" s="106"/>
      <c r="H46" s="108"/>
    </row>
    <row r="47" spans="1:8" s="134" customFormat="1" ht="12.75" customHeight="1">
      <c r="A47" s="124"/>
      <c r="B47" s="132"/>
      <c r="C47" s="125"/>
      <c r="D47" s="126"/>
      <c r="E47" s="126"/>
      <c r="F47" s="126"/>
      <c r="G47" s="133"/>
      <c r="H47" s="133"/>
    </row>
    <row r="48" spans="1:8" ht="12.75" customHeight="1">
      <c r="A48" s="135"/>
      <c r="B48" s="134" t="s">
        <v>231</v>
      </c>
      <c r="C48" s="94"/>
      <c r="D48" s="94"/>
      <c r="E48" s="94"/>
      <c r="F48" s="94"/>
    </row>
    <row r="49" spans="1:6" ht="12.75" customHeight="1">
      <c r="A49" s="135"/>
      <c r="B49" s="94"/>
      <c r="C49" s="94"/>
      <c r="D49" s="94"/>
      <c r="E49" s="94"/>
      <c r="F49" s="94"/>
    </row>
    <row r="50" spans="1:6" ht="63.75">
      <c r="A50" s="136" t="s">
        <v>74</v>
      </c>
      <c r="B50" s="136" t="s">
        <v>150</v>
      </c>
      <c r="C50" s="94"/>
      <c r="D50" s="94"/>
      <c r="E50" s="95"/>
      <c r="F50" s="95"/>
    </row>
    <row r="51" spans="1:6">
      <c r="A51" s="94"/>
      <c r="B51" s="137"/>
      <c r="C51" s="94" t="s">
        <v>1</v>
      </c>
      <c r="D51" s="94">
        <v>1</v>
      </c>
      <c r="E51" s="95"/>
      <c r="F51" s="95">
        <f>D51*E51</f>
        <v>0</v>
      </c>
    </row>
    <row r="52" spans="1:6" s="138" customFormat="1">
      <c r="A52" s="94"/>
      <c r="B52" s="137"/>
      <c r="C52" s="94"/>
      <c r="D52" s="94"/>
      <c r="E52" s="95"/>
      <c r="F52" s="95"/>
    </row>
    <row r="53" spans="1:6" s="138" customFormat="1" ht="38.25">
      <c r="A53" s="136" t="s">
        <v>75</v>
      </c>
      <c r="B53" s="136" t="s">
        <v>151</v>
      </c>
      <c r="C53" s="94"/>
      <c r="D53" s="94"/>
      <c r="E53" s="95"/>
      <c r="F53" s="95"/>
    </row>
    <row r="54" spans="1:6">
      <c r="A54" s="94"/>
      <c r="B54" s="137"/>
      <c r="C54" s="94" t="s">
        <v>1</v>
      </c>
      <c r="D54" s="94">
        <v>1</v>
      </c>
      <c r="E54" s="95"/>
      <c r="F54" s="95">
        <f>D54*E54</f>
        <v>0</v>
      </c>
    </row>
    <row r="55" spans="1:6">
      <c r="A55" s="94"/>
      <c r="B55" s="137"/>
      <c r="C55" s="94"/>
      <c r="D55" s="94"/>
      <c r="E55" s="95"/>
      <c r="F55" s="95"/>
    </row>
    <row r="56" spans="1:6" s="138" customFormat="1" ht="54.75" customHeight="1">
      <c r="A56" s="136" t="s">
        <v>76</v>
      </c>
      <c r="B56" s="136" t="s">
        <v>152</v>
      </c>
      <c r="C56" s="94"/>
      <c r="D56" s="94"/>
      <c r="E56" s="94"/>
      <c r="F56" s="94"/>
    </row>
    <row r="57" spans="1:6">
      <c r="A57" s="94"/>
      <c r="B57" s="137" t="s">
        <v>153</v>
      </c>
      <c r="C57" s="94" t="s">
        <v>93</v>
      </c>
      <c r="D57" s="94">
        <v>1</v>
      </c>
      <c r="E57" s="95"/>
      <c r="F57" s="95">
        <f>D57*E57</f>
        <v>0</v>
      </c>
    </row>
    <row r="58" spans="1:6">
      <c r="A58" s="94"/>
      <c r="B58" s="137"/>
      <c r="C58" s="94"/>
      <c r="D58" s="94"/>
      <c r="E58" s="95"/>
      <c r="F58" s="95"/>
    </row>
    <row r="59" spans="1:6" s="138" customFormat="1" ht="38.25">
      <c r="A59" s="136" t="s">
        <v>77</v>
      </c>
      <c r="B59" s="136" t="s">
        <v>232</v>
      </c>
      <c r="C59" s="94"/>
      <c r="D59" s="94"/>
      <c r="E59" s="95"/>
      <c r="F59" s="95"/>
    </row>
    <row r="60" spans="1:6">
      <c r="A60" s="94"/>
      <c r="B60" s="137" t="s">
        <v>154</v>
      </c>
      <c r="C60" s="94" t="s">
        <v>93</v>
      </c>
      <c r="D60" s="94">
        <v>1</v>
      </c>
      <c r="E60" s="95"/>
      <c r="F60" s="95">
        <f>D60*E60</f>
        <v>0</v>
      </c>
    </row>
    <row r="61" spans="1:6">
      <c r="A61" s="94"/>
      <c r="B61" s="137"/>
      <c r="C61" s="94"/>
      <c r="D61" s="94"/>
      <c r="E61" s="95"/>
      <c r="F61" s="95"/>
    </row>
    <row r="62" spans="1:6">
      <c r="A62" s="139"/>
      <c r="B62" s="137"/>
      <c r="C62" s="94"/>
      <c r="D62" s="94"/>
      <c r="E62" s="95"/>
      <c r="F62" s="95"/>
    </row>
    <row r="63" spans="1:6">
      <c r="A63" s="136" t="s">
        <v>78</v>
      </c>
      <c r="B63" s="94" t="s">
        <v>155</v>
      </c>
      <c r="C63" s="94"/>
      <c r="D63" s="94"/>
      <c r="E63" s="95"/>
      <c r="F63" s="95"/>
    </row>
    <row r="64" spans="1:6">
      <c r="A64" s="94"/>
      <c r="B64" s="94" t="s">
        <v>88</v>
      </c>
      <c r="C64" s="94" t="s">
        <v>1</v>
      </c>
      <c r="D64" s="94">
        <v>1</v>
      </c>
      <c r="E64" s="95"/>
      <c r="F64" s="95">
        <f>D64*E64</f>
        <v>0</v>
      </c>
    </row>
    <row r="65" spans="1:6">
      <c r="A65" s="136"/>
      <c r="B65" s="94"/>
      <c r="C65" s="94"/>
      <c r="D65" s="94"/>
      <c r="E65" s="95"/>
      <c r="F65" s="95"/>
    </row>
    <row r="66" spans="1:6">
      <c r="A66" s="136" t="s">
        <v>107</v>
      </c>
      <c r="B66" s="94" t="s">
        <v>156</v>
      </c>
      <c r="C66" s="94"/>
      <c r="D66" s="94"/>
      <c r="E66" s="95"/>
      <c r="F66" s="95"/>
    </row>
    <row r="67" spans="1:6">
      <c r="A67" s="94"/>
      <c r="B67" s="94"/>
      <c r="C67" s="94" t="s">
        <v>1</v>
      </c>
      <c r="D67" s="94">
        <v>1</v>
      </c>
      <c r="E67" s="95"/>
      <c r="F67" s="95">
        <f>D67*E67</f>
        <v>0</v>
      </c>
    </row>
    <row r="68" spans="1:6">
      <c r="A68" s="136"/>
      <c r="B68" s="94"/>
      <c r="C68" s="94"/>
      <c r="D68" s="94"/>
      <c r="E68" s="95"/>
      <c r="F68" s="95"/>
    </row>
    <row r="69" spans="1:6">
      <c r="A69" s="136" t="s">
        <v>104</v>
      </c>
      <c r="B69" s="136" t="s">
        <v>157</v>
      </c>
      <c r="C69" s="94"/>
      <c r="D69" s="94"/>
      <c r="E69" s="95"/>
      <c r="F69" s="95"/>
    </row>
    <row r="70" spans="1:6">
      <c r="A70" s="94"/>
      <c r="B70" s="94"/>
      <c r="C70" s="94" t="s">
        <v>1</v>
      </c>
      <c r="D70" s="94">
        <v>1</v>
      </c>
      <c r="E70" s="95"/>
      <c r="F70" s="95">
        <f>D70*E70</f>
        <v>0</v>
      </c>
    </row>
    <row r="71" spans="1:6">
      <c r="A71" s="136"/>
      <c r="B71" s="94"/>
      <c r="C71" s="94"/>
      <c r="D71" s="94"/>
      <c r="E71" s="95"/>
      <c r="F71" s="95"/>
    </row>
    <row r="72" spans="1:6">
      <c r="A72" s="136" t="s">
        <v>101</v>
      </c>
      <c r="B72" s="136" t="s">
        <v>158</v>
      </c>
      <c r="C72" s="94"/>
      <c r="D72" s="94"/>
      <c r="E72" s="95"/>
      <c r="F72" s="95"/>
    </row>
    <row r="73" spans="1:6">
      <c r="A73" s="94"/>
      <c r="B73" s="94"/>
      <c r="C73" s="94" t="s">
        <v>1</v>
      </c>
      <c r="D73" s="94">
        <v>1</v>
      </c>
      <c r="E73" s="95"/>
      <c r="F73" s="95">
        <f>D73*E73</f>
        <v>0</v>
      </c>
    </row>
    <row r="74" spans="1:6" s="138" customFormat="1">
      <c r="A74" s="136"/>
      <c r="B74" s="94"/>
      <c r="C74" s="94"/>
      <c r="D74" s="94"/>
      <c r="E74" s="95"/>
      <c r="F74" s="95"/>
    </row>
    <row r="75" spans="1:6">
      <c r="A75" s="136" t="s">
        <v>99</v>
      </c>
      <c r="B75" s="136" t="s">
        <v>159</v>
      </c>
      <c r="C75" s="94"/>
      <c r="D75" s="94"/>
      <c r="E75" s="95"/>
      <c r="F75" s="95"/>
    </row>
    <row r="76" spans="1:6">
      <c r="A76" s="227"/>
      <c r="B76" s="227"/>
      <c r="C76" s="227" t="s">
        <v>1</v>
      </c>
      <c r="D76" s="227">
        <v>1</v>
      </c>
      <c r="E76" s="228"/>
      <c r="F76" s="228">
        <f>D76*E76</f>
        <v>0</v>
      </c>
    </row>
    <row r="77" spans="1:6">
      <c r="A77" s="94"/>
      <c r="B77" s="94"/>
      <c r="C77" s="94"/>
      <c r="D77" s="94"/>
      <c r="E77" s="95"/>
      <c r="F77" s="95"/>
    </row>
    <row r="78" spans="1:6" s="134" customFormat="1">
      <c r="A78" s="94"/>
      <c r="B78" s="134" t="s">
        <v>231</v>
      </c>
      <c r="E78" s="140"/>
      <c r="F78" s="140">
        <f>SUM(F50:F76)</f>
        <v>0</v>
      </c>
    </row>
    <row r="79" spans="1:6" s="134" customFormat="1">
      <c r="A79" s="94"/>
      <c r="E79" s="140"/>
      <c r="F79" s="140"/>
    </row>
    <row r="80" spans="1:6" s="134" customFormat="1">
      <c r="A80" s="94"/>
      <c r="E80" s="140"/>
      <c r="F80" s="140"/>
    </row>
    <row r="81" spans="1:6" s="134" customFormat="1">
      <c r="A81" s="94"/>
      <c r="B81" s="134" t="s">
        <v>233</v>
      </c>
      <c r="E81" s="140"/>
      <c r="F81" s="140"/>
    </row>
    <row r="82" spans="1:6" s="134" customFormat="1">
      <c r="A82" s="94"/>
      <c r="E82" s="140"/>
      <c r="F82" s="140"/>
    </row>
    <row r="83" spans="1:6" s="134" customFormat="1" ht="51">
      <c r="A83" s="94" t="s">
        <v>74</v>
      </c>
      <c r="B83" s="141" t="s">
        <v>193</v>
      </c>
      <c r="C83" s="142"/>
      <c r="D83" s="142"/>
      <c r="E83" s="143"/>
      <c r="F83" s="144"/>
    </row>
    <row r="84" spans="1:6" s="134" customFormat="1">
      <c r="A84" s="94"/>
      <c r="C84" s="145" t="s">
        <v>12</v>
      </c>
      <c r="D84" s="145">
        <v>12</v>
      </c>
      <c r="E84" s="146"/>
      <c r="F84" s="146">
        <f>D84*E84</f>
        <v>0</v>
      </c>
    </row>
    <row r="85" spans="1:6" s="134" customFormat="1">
      <c r="A85" s="94"/>
      <c r="B85" s="141"/>
      <c r="C85" s="142"/>
      <c r="D85" s="142"/>
      <c r="E85" s="143"/>
      <c r="F85" s="146"/>
    </row>
    <row r="86" spans="1:6" s="134" customFormat="1" ht="38.25">
      <c r="A86" s="94" t="s">
        <v>75</v>
      </c>
      <c r="B86" s="141" t="s">
        <v>192</v>
      </c>
      <c r="C86" s="142"/>
      <c r="D86" s="142"/>
      <c r="E86" s="143"/>
      <c r="F86" s="146"/>
    </row>
    <row r="87" spans="1:6" s="134" customFormat="1">
      <c r="A87" s="94"/>
      <c r="C87" s="145" t="s">
        <v>12</v>
      </c>
      <c r="D87" s="145">
        <v>12</v>
      </c>
      <c r="E87" s="146"/>
      <c r="F87" s="146">
        <f>D87*E87</f>
        <v>0</v>
      </c>
    </row>
    <row r="88" spans="1:6">
      <c r="A88" s="130"/>
      <c r="B88" s="141"/>
      <c r="C88" s="142"/>
      <c r="D88" s="142"/>
      <c r="E88" s="143"/>
      <c r="F88" s="146"/>
    </row>
    <row r="89" spans="1:6" ht="25.5">
      <c r="A89" s="130" t="s">
        <v>77</v>
      </c>
      <c r="B89" s="141" t="s">
        <v>191</v>
      </c>
      <c r="C89" s="142"/>
      <c r="D89" s="142"/>
      <c r="E89" s="143"/>
      <c r="F89" s="146"/>
    </row>
    <row r="90" spans="1:6">
      <c r="A90" s="130"/>
      <c r="B90" s="99"/>
      <c r="C90" s="145" t="s">
        <v>11</v>
      </c>
      <c r="D90" s="145">
        <v>1</v>
      </c>
      <c r="E90" s="146"/>
      <c r="F90" s="146">
        <f>D90*E90</f>
        <v>0</v>
      </c>
    </row>
    <row r="91" spans="1:6">
      <c r="A91" s="130"/>
      <c r="B91" s="141"/>
      <c r="C91" s="142"/>
      <c r="D91" s="142"/>
      <c r="E91" s="143"/>
      <c r="F91" s="146"/>
    </row>
    <row r="92" spans="1:6" ht="51">
      <c r="A92" s="130" t="s">
        <v>104</v>
      </c>
      <c r="B92" s="141" t="s">
        <v>190</v>
      </c>
      <c r="C92" s="142"/>
      <c r="D92" s="142"/>
      <c r="E92" s="143"/>
      <c r="F92" s="146"/>
    </row>
    <row r="93" spans="1:6">
      <c r="A93" s="130"/>
      <c r="B93" s="99"/>
      <c r="C93" s="145" t="s">
        <v>11</v>
      </c>
      <c r="D93" s="145">
        <v>1</v>
      </c>
      <c r="E93" s="146"/>
      <c r="F93" s="146">
        <f>D93*E93</f>
        <v>0</v>
      </c>
    </row>
    <row r="94" spans="1:6">
      <c r="A94" s="130"/>
      <c r="B94" s="141"/>
      <c r="C94" s="142"/>
      <c r="D94" s="142"/>
      <c r="E94" s="143"/>
      <c r="F94" s="146"/>
    </row>
    <row r="95" spans="1:6" ht="63.75">
      <c r="A95" s="130" t="s">
        <v>101</v>
      </c>
      <c r="B95" s="141" t="s">
        <v>189</v>
      </c>
      <c r="C95" s="142"/>
      <c r="D95" s="142"/>
      <c r="E95" s="143"/>
      <c r="F95" s="146"/>
    </row>
    <row r="96" spans="1:6">
      <c r="A96" s="130"/>
      <c r="B96" s="99"/>
      <c r="C96" s="145" t="s">
        <v>3</v>
      </c>
      <c r="D96" s="145">
        <v>4</v>
      </c>
      <c r="E96" s="146"/>
      <c r="F96" s="146">
        <f>D96*E96</f>
        <v>0</v>
      </c>
    </row>
    <row r="97" spans="1:6">
      <c r="A97" s="130"/>
      <c r="B97" s="141"/>
      <c r="C97" s="142"/>
      <c r="D97" s="142"/>
      <c r="E97" s="143"/>
      <c r="F97" s="146"/>
    </row>
    <row r="98" spans="1:6" ht="38.25">
      <c r="A98" s="130" t="s">
        <v>99</v>
      </c>
      <c r="B98" s="141" t="s">
        <v>188</v>
      </c>
      <c r="C98" s="142"/>
      <c r="D98" s="142"/>
      <c r="E98" s="143"/>
      <c r="F98" s="146"/>
    </row>
    <row r="99" spans="1:6">
      <c r="A99" s="130"/>
      <c r="B99" s="99"/>
      <c r="C99" s="145" t="s">
        <v>3</v>
      </c>
      <c r="D99" s="145">
        <v>1</v>
      </c>
      <c r="E99" s="146"/>
      <c r="F99" s="146">
        <f>D99*E99</f>
        <v>0</v>
      </c>
    </row>
    <row r="100" spans="1:6">
      <c r="A100" s="130"/>
      <c r="B100" s="141"/>
      <c r="C100" s="142"/>
      <c r="D100" s="142"/>
      <c r="E100" s="143"/>
      <c r="F100" s="146"/>
    </row>
    <row r="101" spans="1:6" ht="51">
      <c r="A101" s="130" t="s">
        <v>160</v>
      </c>
      <c r="B101" s="141" t="s">
        <v>187</v>
      </c>
      <c r="C101" s="142"/>
      <c r="D101" s="142"/>
      <c r="E101" s="143"/>
      <c r="F101" s="146"/>
    </row>
    <row r="102" spans="1:6">
      <c r="A102" s="130"/>
      <c r="B102" s="99"/>
      <c r="C102" s="145" t="s">
        <v>3</v>
      </c>
      <c r="D102" s="145">
        <v>3</v>
      </c>
      <c r="E102" s="146"/>
      <c r="F102" s="146">
        <f>D102*E102</f>
        <v>0</v>
      </c>
    </row>
    <row r="103" spans="1:6">
      <c r="A103" s="130"/>
      <c r="B103" s="145"/>
      <c r="C103" s="145"/>
      <c r="D103" s="145"/>
      <c r="E103" s="146"/>
      <c r="F103" s="146"/>
    </row>
    <row r="104" spans="1:6" ht="25.5">
      <c r="A104" s="130" t="s">
        <v>161</v>
      </c>
      <c r="B104" s="141" t="s">
        <v>186</v>
      </c>
      <c r="C104" s="142"/>
      <c r="D104" s="142"/>
      <c r="E104" s="143"/>
      <c r="F104" s="146"/>
    </row>
    <row r="105" spans="1:6">
      <c r="A105" s="130"/>
      <c r="B105" s="99"/>
      <c r="C105" s="145" t="s">
        <v>5</v>
      </c>
      <c r="D105" s="145">
        <v>4</v>
      </c>
      <c r="E105" s="146"/>
      <c r="F105" s="146">
        <f>D105*E105</f>
        <v>0</v>
      </c>
    </row>
    <row r="106" spans="1:6">
      <c r="A106" s="130"/>
      <c r="B106" s="141"/>
      <c r="C106" s="142"/>
      <c r="D106" s="142"/>
      <c r="E106" s="143"/>
      <c r="F106" s="146"/>
    </row>
    <row r="107" spans="1:6" ht="63.75">
      <c r="A107" s="130" t="s">
        <v>162</v>
      </c>
      <c r="B107" s="141" t="s">
        <v>185</v>
      </c>
      <c r="C107" s="142"/>
      <c r="D107" s="142"/>
      <c r="E107" s="143"/>
      <c r="F107" s="146"/>
    </row>
    <row r="108" spans="1:6">
      <c r="A108" s="130"/>
      <c r="B108" s="99"/>
      <c r="C108" s="145" t="s">
        <v>3</v>
      </c>
      <c r="D108" s="145">
        <v>0.8</v>
      </c>
      <c r="E108" s="146"/>
      <c r="F108" s="146">
        <f>D108*E108</f>
        <v>0</v>
      </c>
    </row>
    <row r="109" spans="1:6">
      <c r="A109" s="130"/>
      <c r="B109" s="141"/>
      <c r="C109" s="142"/>
      <c r="D109" s="142"/>
      <c r="E109" s="143"/>
      <c r="F109" s="146"/>
    </row>
    <row r="110" spans="1:6" ht="89.25">
      <c r="A110" s="130" t="s">
        <v>234</v>
      </c>
      <c r="B110" s="141" t="s">
        <v>184</v>
      </c>
      <c r="C110" s="142"/>
      <c r="D110" s="142"/>
      <c r="E110" s="143"/>
      <c r="F110" s="146"/>
    </row>
    <row r="111" spans="1:6">
      <c r="A111" s="130"/>
      <c r="B111" s="99"/>
      <c r="C111" s="145" t="s">
        <v>3</v>
      </c>
      <c r="D111" s="145">
        <v>1.4</v>
      </c>
      <c r="E111" s="146"/>
      <c r="F111" s="146">
        <f>D111*E111</f>
        <v>0</v>
      </c>
    </row>
    <row r="112" spans="1:6">
      <c r="A112" s="130"/>
      <c r="B112" s="141"/>
      <c r="C112" s="142"/>
      <c r="D112" s="142"/>
      <c r="E112" s="143"/>
      <c r="F112" s="146"/>
    </row>
    <row r="113" spans="1:6" ht="38.25">
      <c r="A113" s="130" t="s">
        <v>235</v>
      </c>
      <c r="B113" s="141" t="s">
        <v>183</v>
      </c>
      <c r="C113" s="142"/>
      <c r="D113" s="142"/>
      <c r="E113" s="143"/>
      <c r="F113" s="146"/>
    </row>
    <row r="114" spans="1:6">
      <c r="A114" s="130"/>
      <c r="B114" s="99"/>
      <c r="C114" s="145" t="s">
        <v>3</v>
      </c>
      <c r="D114" s="145">
        <v>4</v>
      </c>
      <c r="E114" s="146"/>
      <c r="F114" s="146">
        <f>D114*E114</f>
        <v>0</v>
      </c>
    </row>
    <row r="115" spans="1:6">
      <c r="A115" s="130"/>
      <c r="B115" s="141"/>
      <c r="C115" s="142"/>
      <c r="D115" s="142"/>
      <c r="E115" s="143"/>
      <c r="F115" s="146"/>
    </row>
    <row r="116" spans="1:6" ht="38.25">
      <c r="A116" s="130" t="s">
        <v>236</v>
      </c>
      <c r="B116" s="141" t="s">
        <v>182</v>
      </c>
      <c r="C116" s="142"/>
      <c r="D116" s="142"/>
      <c r="E116" s="143"/>
      <c r="F116" s="146"/>
    </row>
    <row r="117" spans="1:6">
      <c r="A117" s="130"/>
      <c r="B117" s="99"/>
      <c r="C117" s="145" t="s">
        <v>5</v>
      </c>
      <c r="D117" s="145">
        <v>5</v>
      </c>
      <c r="E117" s="146"/>
      <c r="F117" s="146">
        <f>D117*E117</f>
        <v>0</v>
      </c>
    </row>
    <row r="118" spans="1:6">
      <c r="A118" s="130"/>
      <c r="B118" s="145"/>
      <c r="C118" s="145"/>
      <c r="D118" s="145"/>
      <c r="E118" s="146"/>
      <c r="F118" s="146"/>
    </row>
    <row r="119" spans="1:6">
      <c r="A119" s="130"/>
      <c r="B119" s="145" t="s">
        <v>237</v>
      </c>
      <c r="C119" s="145"/>
      <c r="D119" s="145"/>
      <c r="E119" s="146"/>
      <c r="F119" s="146"/>
    </row>
    <row r="120" spans="1:6">
      <c r="A120" s="130"/>
      <c r="B120" s="145"/>
      <c r="C120" s="145"/>
      <c r="D120" s="145"/>
      <c r="E120" s="146"/>
      <c r="F120" s="146"/>
    </row>
    <row r="121" spans="1:6" ht="153">
      <c r="A121" s="130" t="s">
        <v>238</v>
      </c>
      <c r="B121" s="141" t="s">
        <v>239</v>
      </c>
      <c r="D121" s="142" t="s">
        <v>171</v>
      </c>
      <c r="E121" s="143"/>
      <c r="F121" s="144"/>
    </row>
    <row r="122" spans="1:6">
      <c r="A122" s="130"/>
      <c r="B122" s="141" t="s">
        <v>181</v>
      </c>
      <c r="D122" s="142"/>
      <c r="E122" s="143"/>
      <c r="F122" s="144"/>
    </row>
    <row r="123" spans="1:6">
      <c r="A123" s="130"/>
      <c r="B123" s="99"/>
      <c r="C123" s="145" t="s">
        <v>1</v>
      </c>
      <c r="D123" s="145">
        <v>1</v>
      </c>
      <c r="E123" s="146"/>
      <c r="F123" s="146">
        <f>D123*E123</f>
        <v>0</v>
      </c>
    </row>
    <row r="124" spans="1:6">
      <c r="A124" s="130"/>
      <c r="B124" s="141"/>
      <c r="D124" s="142"/>
      <c r="E124" s="143"/>
      <c r="F124" s="144"/>
    </row>
    <row r="125" spans="1:6" ht="38.25">
      <c r="A125" s="130" t="s">
        <v>240</v>
      </c>
      <c r="B125" s="141" t="s">
        <v>180</v>
      </c>
      <c r="D125" s="142"/>
      <c r="E125" s="143"/>
      <c r="F125" s="146"/>
    </row>
    <row r="126" spans="1:6">
      <c r="A126" s="130"/>
      <c r="B126" s="99"/>
      <c r="C126" s="145" t="s">
        <v>11</v>
      </c>
      <c r="D126" s="145">
        <v>1</v>
      </c>
      <c r="E126" s="146"/>
      <c r="F126" s="146">
        <f>D126*E126</f>
        <v>0</v>
      </c>
    </row>
    <row r="127" spans="1:6">
      <c r="A127" s="130"/>
      <c r="B127" s="141"/>
      <c r="D127" s="142"/>
      <c r="E127" s="143"/>
      <c r="F127" s="146"/>
    </row>
    <row r="128" spans="1:6" ht="38.25">
      <c r="A128" s="130" t="s">
        <v>241</v>
      </c>
      <c r="B128" s="141" t="s">
        <v>179</v>
      </c>
      <c r="D128" s="142"/>
      <c r="E128" s="143"/>
      <c r="F128" s="146"/>
    </row>
    <row r="129" spans="1:6">
      <c r="A129" s="130"/>
      <c r="B129" s="99"/>
      <c r="C129" s="145" t="s">
        <v>12</v>
      </c>
      <c r="D129" s="145">
        <v>12</v>
      </c>
      <c r="E129" s="146"/>
      <c r="F129" s="146">
        <f>D129*E129</f>
        <v>0</v>
      </c>
    </row>
    <row r="130" spans="1:6">
      <c r="A130" s="130"/>
      <c r="B130" s="141"/>
      <c r="D130" s="142"/>
      <c r="E130" s="143"/>
      <c r="F130" s="146"/>
    </row>
    <row r="131" spans="1:6" ht="25.5">
      <c r="A131" s="130" t="s">
        <v>242</v>
      </c>
      <c r="B131" s="141" t="s">
        <v>178</v>
      </c>
      <c r="D131" s="142"/>
      <c r="E131" s="143"/>
      <c r="F131" s="146"/>
    </row>
    <row r="132" spans="1:6">
      <c r="A132" s="130"/>
      <c r="B132" s="99"/>
      <c r="C132" s="145" t="s">
        <v>12</v>
      </c>
      <c r="D132" s="145">
        <v>2</v>
      </c>
      <c r="E132" s="146"/>
      <c r="F132" s="146">
        <f>D132*E132</f>
        <v>0</v>
      </c>
    </row>
    <row r="133" spans="1:6">
      <c r="A133" s="130"/>
      <c r="B133" s="145"/>
      <c r="D133" s="145"/>
      <c r="E133" s="146"/>
      <c r="F133" s="146"/>
    </row>
    <row r="134" spans="1:6" ht="25.5">
      <c r="A134" s="130" t="s">
        <v>243</v>
      </c>
      <c r="B134" s="141" t="s">
        <v>177</v>
      </c>
      <c r="D134" s="142"/>
      <c r="E134" s="143"/>
      <c r="F134" s="146"/>
    </row>
    <row r="135" spans="1:6">
      <c r="A135" s="130"/>
      <c r="B135" s="99"/>
      <c r="C135" s="145" t="s">
        <v>12</v>
      </c>
      <c r="D135" s="145">
        <v>12</v>
      </c>
      <c r="E135" s="146"/>
      <c r="F135" s="146">
        <f>D135*E135</f>
        <v>0</v>
      </c>
    </row>
    <row r="136" spans="1:6">
      <c r="A136" s="130"/>
      <c r="B136" s="141"/>
      <c r="D136" s="142"/>
      <c r="E136" s="143"/>
      <c r="F136" s="146"/>
    </row>
    <row r="137" spans="1:6">
      <c r="A137" s="130" t="s">
        <v>244</v>
      </c>
      <c r="B137" s="141" t="s">
        <v>176</v>
      </c>
      <c r="D137" s="142"/>
      <c r="E137" s="143"/>
      <c r="F137" s="146"/>
    </row>
    <row r="138" spans="1:6">
      <c r="A138" s="130"/>
      <c r="B138" s="99"/>
      <c r="C138" s="145" t="s">
        <v>11</v>
      </c>
      <c r="D138" s="145">
        <v>2</v>
      </c>
      <c r="E138" s="146"/>
      <c r="F138" s="146">
        <f>D138*E138</f>
        <v>0</v>
      </c>
    </row>
    <row r="139" spans="1:6">
      <c r="A139" s="130"/>
      <c r="B139" s="141"/>
      <c r="D139" s="142"/>
      <c r="E139" s="143"/>
      <c r="F139" s="146"/>
    </row>
    <row r="140" spans="1:6" ht="25.5">
      <c r="A140" s="130" t="s">
        <v>245</v>
      </c>
      <c r="B140" s="141" t="s">
        <v>175</v>
      </c>
      <c r="D140" s="142"/>
      <c r="E140" s="143"/>
      <c r="F140" s="146"/>
    </row>
    <row r="141" spans="1:6">
      <c r="A141" s="130"/>
      <c r="B141" s="99"/>
      <c r="C141" s="145" t="s">
        <v>11</v>
      </c>
      <c r="D141" s="145">
        <v>1</v>
      </c>
      <c r="E141" s="146"/>
      <c r="F141" s="146">
        <f>D141*E141</f>
        <v>0</v>
      </c>
    </row>
    <row r="142" spans="1:6">
      <c r="A142" s="130"/>
      <c r="B142" s="141"/>
      <c r="D142" s="142"/>
      <c r="E142" s="143"/>
      <c r="F142" s="146"/>
    </row>
    <row r="143" spans="1:6" ht="38.25">
      <c r="A143" s="130" t="s">
        <v>246</v>
      </c>
      <c r="B143" s="141" t="s">
        <v>174</v>
      </c>
      <c r="D143" s="142"/>
      <c r="E143" s="143"/>
      <c r="F143" s="146"/>
    </row>
    <row r="144" spans="1:6">
      <c r="A144" s="130"/>
      <c r="B144" s="99"/>
      <c r="C144" s="145" t="s">
        <v>12</v>
      </c>
      <c r="D144" s="145">
        <v>12</v>
      </c>
      <c r="E144" s="146"/>
      <c r="F144" s="146">
        <f>D144*E144</f>
        <v>0</v>
      </c>
    </row>
    <row r="145" spans="1:6">
      <c r="A145" s="130"/>
      <c r="B145" s="141"/>
      <c r="D145" s="142"/>
      <c r="E145" s="143"/>
      <c r="F145" s="146"/>
    </row>
    <row r="146" spans="1:6" ht="51">
      <c r="A146" s="130" t="s">
        <v>247</v>
      </c>
      <c r="B146" s="141" t="s">
        <v>173</v>
      </c>
      <c r="D146" s="142"/>
      <c r="E146" s="143"/>
      <c r="F146" s="146"/>
    </row>
    <row r="147" spans="1:6">
      <c r="A147" s="130"/>
      <c r="B147" s="99"/>
      <c r="C147" s="145" t="s">
        <v>9</v>
      </c>
      <c r="D147" s="145">
        <v>1</v>
      </c>
      <c r="E147" s="146"/>
      <c r="F147" s="146">
        <f>D147*E147</f>
        <v>0</v>
      </c>
    </row>
    <row r="148" spans="1:6">
      <c r="A148" s="130"/>
      <c r="B148" s="141"/>
      <c r="D148" s="142"/>
      <c r="E148" s="143"/>
      <c r="F148" s="146"/>
    </row>
    <row r="149" spans="1:6" ht="38.25">
      <c r="A149" s="130" t="s">
        <v>248</v>
      </c>
      <c r="B149" s="141" t="s">
        <v>172</v>
      </c>
      <c r="D149" s="142"/>
      <c r="E149" s="143"/>
      <c r="F149" s="146"/>
    </row>
    <row r="150" spans="1:6">
      <c r="A150" s="130"/>
      <c r="B150" s="99"/>
      <c r="C150" s="145" t="s">
        <v>12</v>
      </c>
      <c r="D150" s="145">
        <v>12</v>
      </c>
      <c r="E150" s="146"/>
      <c r="F150" s="146">
        <f>D150*E150</f>
        <v>0</v>
      </c>
    </row>
    <row r="151" spans="1:6">
      <c r="A151" s="130"/>
      <c r="B151" s="141"/>
      <c r="D151" s="142"/>
      <c r="E151" s="143"/>
      <c r="F151" s="144"/>
    </row>
    <row r="152" spans="1:6">
      <c r="A152" s="130"/>
      <c r="B152" s="145"/>
      <c r="D152" s="145"/>
      <c r="E152" s="146"/>
      <c r="F152" s="146"/>
    </row>
    <row r="153" spans="1:6">
      <c r="A153" s="130" t="s">
        <v>249</v>
      </c>
      <c r="B153" s="141" t="s">
        <v>170</v>
      </c>
      <c r="D153" s="142"/>
      <c r="E153" s="143"/>
      <c r="F153" s="147"/>
    </row>
    <row r="154" spans="1:6">
      <c r="A154" s="130"/>
      <c r="B154" s="99"/>
      <c r="C154" s="145" t="s">
        <v>12</v>
      </c>
      <c r="D154" s="145">
        <v>2</v>
      </c>
      <c r="E154" s="146"/>
      <c r="F154" s="146">
        <f>D154*E154</f>
        <v>0</v>
      </c>
    </row>
    <row r="155" spans="1:6">
      <c r="A155" s="130"/>
      <c r="B155" s="141"/>
      <c r="D155" s="142"/>
      <c r="E155" s="143"/>
      <c r="F155" s="146"/>
    </row>
    <row r="156" spans="1:6">
      <c r="A156" s="130" t="s">
        <v>250</v>
      </c>
      <c r="B156" s="141" t="s">
        <v>169</v>
      </c>
      <c r="D156" s="142"/>
      <c r="E156" s="143"/>
      <c r="F156" s="146"/>
    </row>
    <row r="157" spans="1:6">
      <c r="A157" s="130"/>
      <c r="B157" s="99"/>
      <c r="C157" s="145" t="s">
        <v>12</v>
      </c>
      <c r="D157" s="145">
        <v>12</v>
      </c>
      <c r="E157" s="146"/>
      <c r="F157" s="146">
        <f>D157*E157</f>
        <v>0</v>
      </c>
    </row>
    <row r="158" spans="1:6">
      <c r="A158" s="130"/>
      <c r="B158" s="145"/>
      <c r="D158" s="145"/>
      <c r="E158" s="146"/>
      <c r="F158" s="146"/>
    </row>
    <row r="159" spans="1:6">
      <c r="A159" s="130"/>
      <c r="B159" s="148" t="s">
        <v>168</v>
      </c>
      <c r="D159" s="145"/>
      <c r="E159" s="146"/>
      <c r="F159" s="146"/>
    </row>
    <row r="160" spans="1:6">
      <c r="A160" s="130"/>
      <c r="B160" s="145"/>
      <c r="D160" s="145"/>
      <c r="E160" s="146"/>
      <c r="F160" s="146"/>
    </row>
    <row r="161" spans="1:6" ht="25.5">
      <c r="A161" s="130" t="s">
        <v>74</v>
      </c>
      <c r="B161" s="141" t="s">
        <v>167</v>
      </c>
      <c r="D161" s="142"/>
      <c r="E161" s="143"/>
      <c r="F161" s="146"/>
    </row>
    <row r="162" spans="1:6">
      <c r="A162" s="130"/>
      <c r="B162" s="99"/>
      <c r="C162" s="145" t="s">
        <v>11</v>
      </c>
      <c r="D162" s="145">
        <v>1</v>
      </c>
      <c r="E162" s="146"/>
      <c r="F162" s="146">
        <f>D162*E162</f>
        <v>0</v>
      </c>
    </row>
    <row r="163" spans="1:6">
      <c r="A163" s="130"/>
      <c r="B163" s="141"/>
      <c r="D163" s="142"/>
      <c r="E163" s="143"/>
      <c r="F163" s="146"/>
    </row>
    <row r="164" spans="1:6">
      <c r="A164" s="130" t="s">
        <v>75</v>
      </c>
      <c r="B164" s="141" t="s">
        <v>166</v>
      </c>
      <c r="D164" s="142"/>
      <c r="E164" s="143"/>
      <c r="F164" s="146"/>
    </row>
    <row r="165" spans="1:6">
      <c r="A165" s="130"/>
      <c r="B165" s="99"/>
      <c r="C165" s="145" t="s">
        <v>11</v>
      </c>
      <c r="D165" s="145">
        <v>1</v>
      </c>
      <c r="E165" s="146"/>
      <c r="F165" s="146">
        <f>D165*E165</f>
        <v>0</v>
      </c>
    </row>
    <row r="166" spans="1:6">
      <c r="A166" s="130"/>
      <c r="B166" s="145"/>
      <c r="D166" s="145"/>
      <c r="E166" s="146"/>
      <c r="F166" s="146"/>
    </row>
    <row r="167" spans="1:6" ht="25.5">
      <c r="A167" s="130" t="s">
        <v>76</v>
      </c>
      <c r="B167" s="141" t="s">
        <v>165</v>
      </c>
      <c r="D167" s="142"/>
      <c r="E167" s="143"/>
      <c r="F167" s="146"/>
    </row>
    <row r="168" spans="1:6">
      <c r="A168" s="130"/>
      <c r="B168" s="99"/>
      <c r="C168" s="145" t="s">
        <v>11</v>
      </c>
      <c r="D168" s="145">
        <v>1</v>
      </c>
      <c r="E168" s="146"/>
      <c r="F168" s="146">
        <f>D168*E168</f>
        <v>0</v>
      </c>
    </row>
    <row r="169" spans="1:6">
      <c r="A169" s="130"/>
      <c r="B169" s="141"/>
      <c r="D169" s="142"/>
      <c r="E169" s="143"/>
      <c r="F169" s="146"/>
    </row>
    <row r="170" spans="1:6">
      <c r="A170" s="130" t="s">
        <v>77</v>
      </c>
      <c r="B170" s="141" t="s">
        <v>164</v>
      </c>
      <c r="D170" s="142"/>
      <c r="E170" s="143"/>
      <c r="F170" s="146"/>
    </row>
    <row r="171" spans="1:6">
      <c r="A171" s="130"/>
      <c r="B171" s="99"/>
      <c r="C171" s="145" t="s">
        <v>11</v>
      </c>
      <c r="D171" s="145">
        <v>1</v>
      </c>
      <c r="E171" s="146"/>
      <c r="F171" s="146">
        <f>D171*E171</f>
        <v>0</v>
      </c>
    </row>
    <row r="172" spans="1:6">
      <c r="A172" s="130"/>
      <c r="B172" s="141"/>
      <c r="D172" s="142"/>
      <c r="E172" s="143"/>
      <c r="F172" s="146"/>
    </row>
    <row r="173" spans="1:6">
      <c r="A173" s="130" t="s">
        <v>78</v>
      </c>
      <c r="B173" s="141" t="s">
        <v>163</v>
      </c>
      <c r="D173" s="142"/>
      <c r="E173" s="143"/>
      <c r="F173" s="146"/>
    </row>
    <row r="174" spans="1:6">
      <c r="A174" s="229"/>
      <c r="B174" s="243"/>
      <c r="C174" s="230" t="s">
        <v>11</v>
      </c>
      <c r="D174" s="230">
        <v>1</v>
      </c>
      <c r="E174" s="231"/>
      <c r="F174" s="231">
        <f>D174*E174</f>
        <v>0</v>
      </c>
    </row>
    <row r="175" spans="1:6">
      <c r="A175" s="130"/>
      <c r="B175" s="141"/>
      <c r="D175" s="142"/>
      <c r="E175" s="143"/>
      <c r="F175" s="144"/>
    </row>
    <row r="176" spans="1:6" s="134" customFormat="1">
      <c r="A176" s="94"/>
      <c r="B176" s="134" t="s">
        <v>233</v>
      </c>
      <c r="E176" s="140"/>
      <c r="F176" s="140">
        <f>SUM(F83:F174)</f>
        <v>0</v>
      </c>
    </row>
    <row r="177" spans="1:8">
      <c r="A177" s="130"/>
    </row>
    <row r="178" spans="1:8" s="109" customFormat="1" ht="15.75">
      <c r="A178" s="232"/>
      <c r="B178" s="105" t="s">
        <v>251</v>
      </c>
      <c r="C178" s="106"/>
      <c r="D178" s="107"/>
      <c r="E178" s="107"/>
      <c r="F178" s="107">
        <f>F78+F176</f>
        <v>0</v>
      </c>
      <c r="G178" s="108"/>
      <c r="H178" s="108"/>
    </row>
    <row r="180" spans="1:8" s="109" customFormat="1" ht="15.75">
      <c r="A180" s="105"/>
      <c r="B180" s="105"/>
      <c r="C180" s="106"/>
      <c r="D180" s="107"/>
      <c r="E180" s="107"/>
      <c r="F180" s="107"/>
      <c r="G180" s="108"/>
      <c r="H180" s="108"/>
    </row>
    <row r="183" spans="1:8" s="103" customFormat="1" ht="15.75">
      <c r="A183" s="101"/>
      <c r="B183" s="109" t="s">
        <v>252</v>
      </c>
      <c r="C183" s="149"/>
      <c r="D183" s="150"/>
      <c r="E183" s="150"/>
      <c r="F183" s="104"/>
    </row>
    <row r="184" spans="1:8" s="103" customFormat="1" ht="15">
      <c r="A184" s="101"/>
      <c r="C184" s="149"/>
      <c r="D184" s="150"/>
      <c r="E184" s="150"/>
      <c r="F184" s="104"/>
    </row>
    <row r="185" spans="1:8" s="103" customFormat="1" ht="15">
      <c r="A185" s="101" t="s">
        <v>195</v>
      </c>
      <c r="B185" s="103" t="s">
        <v>253</v>
      </c>
      <c r="C185" s="149"/>
      <c r="D185" s="150"/>
      <c r="E185" s="150"/>
      <c r="F185" s="104">
        <f>F41</f>
        <v>0</v>
      </c>
    </row>
    <row r="186" spans="1:8" s="103" customFormat="1" ht="15.75" thickBot="1">
      <c r="A186" s="233" t="s">
        <v>229</v>
      </c>
      <c r="B186" s="234" t="s">
        <v>230</v>
      </c>
      <c r="C186" s="235"/>
      <c r="D186" s="236"/>
      <c r="E186" s="236"/>
      <c r="F186" s="237">
        <f>F178</f>
        <v>0</v>
      </c>
    </row>
    <row r="187" spans="1:8" s="103" customFormat="1" ht="15.75" thickTop="1">
      <c r="A187" s="101"/>
      <c r="C187" s="149"/>
      <c r="D187" s="150"/>
      <c r="E187" s="150"/>
      <c r="F187" s="104"/>
    </row>
    <row r="188" spans="1:8" ht="15.75">
      <c r="A188" s="238"/>
      <c r="B188" s="239" t="s">
        <v>8</v>
      </c>
      <c r="C188" s="240"/>
      <c r="D188" s="241"/>
      <c r="E188" s="241"/>
      <c r="F188" s="242">
        <f>SUM(F185:F186)</f>
        <v>0</v>
      </c>
      <c r="G188" s="11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F52" sqref="F52"/>
    </sheetView>
  </sheetViews>
  <sheetFormatPr defaultRowHeight="15"/>
  <cols>
    <col min="1" max="1" width="5.140625" style="198" customWidth="1"/>
    <col min="2" max="2" width="2.85546875" style="199" customWidth="1"/>
    <col min="3" max="3" width="40.5703125" style="200" customWidth="1"/>
    <col min="4" max="4" width="6" style="155" bestFit="1" customWidth="1"/>
    <col min="5" max="5" width="8.7109375" style="156" bestFit="1" customWidth="1"/>
    <col min="6" max="6" width="9.42578125" style="157" customWidth="1"/>
    <col min="7" max="7" width="13.5703125" style="158" customWidth="1"/>
    <col min="8" max="256" width="9.140625" style="151"/>
    <col min="257" max="258" width="7" style="151" customWidth="1"/>
    <col min="259" max="259" width="45" style="151" customWidth="1"/>
    <col min="260" max="260" width="6" style="151" bestFit="1" customWidth="1"/>
    <col min="261" max="261" width="8.7109375" style="151" bestFit="1" customWidth="1"/>
    <col min="262" max="262" width="9.42578125" style="151" customWidth="1"/>
    <col min="263" max="263" width="13.28515625" style="151" customWidth="1"/>
    <col min="264" max="512" width="9.140625" style="151"/>
    <col min="513" max="514" width="7" style="151" customWidth="1"/>
    <col min="515" max="515" width="45" style="151" customWidth="1"/>
    <col min="516" max="516" width="6" style="151" bestFit="1" customWidth="1"/>
    <col min="517" max="517" width="8.7109375" style="151" bestFit="1" customWidth="1"/>
    <col min="518" max="518" width="9.42578125" style="151" customWidth="1"/>
    <col min="519" max="519" width="13.28515625" style="151" customWidth="1"/>
    <col min="520" max="768" width="9.140625" style="151"/>
    <col min="769" max="770" width="7" style="151" customWidth="1"/>
    <col min="771" max="771" width="45" style="151" customWidth="1"/>
    <col min="772" max="772" width="6" style="151" bestFit="1" customWidth="1"/>
    <col min="773" max="773" width="8.7109375" style="151" bestFit="1" customWidth="1"/>
    <col min="774" max="774" width="9.42578125" style="151" customWidth="1"/>
    <col min="775" max="775" width="13.28515625" style="151" customWidth="1"/>
    <col min="776" max="1024" width="9.140625" style="151"/>
    <col min="1025" max="1026" width="7" style="151" customWidth="1"/>
    <col min="1027" max="1027" width="45" style="151" customWidth="1"/>
    <col min="1028" max="1028" width="6" style="151" bestFit="1" customWidth="1"/>
    <col min="1029" max="1029" width="8.7109375" style="151" bestFit="1" customWidth="1"/>
    <col min="1030" max="1030" width="9.42578125" style="151" customWidth="1"/>
    <col min="1031" max="1031" width="13.28515625" style="151" customWidth="1"/>
    <col min="1032" max="1280" width="9.140625" style="151"/>
    <col min="1281" max="1282" width="7" style="151" customWidth="1"/>
    <col min="1283" max="1283" width="45" style="151" customWidth="1"/>
    <col min="1284" max="1284" width="6" style="151" bestFit="1" customWidth="1"/>
    <col min="1285" max="1285" width="8.7109375" style="151" bestFit="1" customWidth="1"/>
    <col min="1286" max="1286" width="9.42578125" style="151" customWidth="1"/>
    <col min="1287" max="1287" width="13.28515625" style="151" customWidth="1"/>
    <col min="1288" max="1536" width="9.140625" style="151"/>
    <col min="1537" max="1538" width="7" style="151" customWidth="1"/>
    <col min="1539" max="1539" width="45" style="151" customWidth="1"/>
    <col min="1540" max="1540" width="6" style="151" bestFit="1" customWidth="1"/>
    <col min="1541" max="1541" width="8.7109375" style="151" bestFit="1" customWidth="1"/>
    <col min="1542" max="1542" width="9.42578125" style="151" customWidth="1"/>
    <col min="1543" max="1543" width="13.28515625" style="151" customWidth="1"/>
    <col min="1544" max="1792" width="9.140625" style="151"/>
    <col min="1793" max="1794" width="7" style="151" customWidth="1"/>
    <col min="1795" max="1795" width="45" style="151" customWidth="1"/>
    <col min="1796" max="1796" width="6" style="151" bestFit="1" customWidth="1"/>
    <col min="1797" max="1797" width="8.7109375" style="151" bestFit="1" customWidth="1"/>
    <col min="1798" max="1798" width="9.42578125" style="151" customWidth="1"/>
    <col min="1799" max="1799" width="13.28515625" style="151" customWidth="1"/>
    <col min="1800" max="2048" width="9.140625" style="151"/>
    <col min="2049" max="2050" width="7" style="151" customWidth="1"/>
    <col min="2051" max="2051" width="45" style="151" customWidth="1"/>
    <col min="2052" max="2052" width="6" style="151" bestFit="1" customWidth="1"/>
    <col min="2053" max="2053" width="8.7109375" style="151" bestFit="1" customWidth="1"/>
    <col min="2054" max="2054" width="9.42578125" style="151" customWidth="1"/>
    <col min="2055" max="2055" width="13.28515625" style="151" customWidth="1"/>
    <col min="2056" max="2304" width="9.140625" style="151"/>
    <col min="2305" max="2306" width="7" style="151" customWidth="1"/>
    <col min="2307" max="2307" width="45" style="151" customWidth="1"/>
    <col min="2308" max="2308" width="6" style="151" bestFit="1" customWidth="1"/>
    <col min="2309" max="2309" width="8.7109375" style="151" bestFit="1" customWidth="1"/>
    <col min="2310" max="2310" width="9.42578125" style="151" customWidth="1"/>
    <col min="2311" max="2311" width="13.28515625" style="151" customWidth="1"/>
    <col min="2312" max="2560" width="9.140625" style="151"/>
    <col min="2561" max="2562" width="7" style="151" customWidth="1"/>
    <col min="2563" max="2563" width="45" style="151" customWidth="1"/>
    <col min="2564" max="2564" width="6" style="151" bestFit="1" customWidth="1"/>
    <col min="2565" max="2565" width="8.7109375" style="151" bestFit="1" customWidth="1"/>
    <col min="2566" max="2566" width="9.42578125" style="151" customWidth="1"/>
    <col min="2567" max="2567" width="13.28515625" style="151" customWidth="1"/>
    <col min="2568" max="2816" width="9.140625" style="151"/>
    <col min="2817" max="2818" width="7" style="151" customWidth="1"/>
    <col min="2819" max="2819" width="45" style="151" customWidth="1"/>
    <col min="2820" max="2820" width="6" style="151" bestFit="1" customWidth="1"/>
    <col min="2821" max="2821" width="8.7109375" style="151" bestFit="1" customWidth="1"/>
    <col min="2822" max="2822" width="9.42578125" style="151" customWidth="1"/>
    <col min="2823" max="2823" width="13.28515625" style="151" customWidth="1"/>
    <col min="2824" max="3072" width="9.140625" style="151"/>
    <col min="3073" max="3074" width="7" style="151" customWidth="1"/>
    <col min="3075" max="3075" width="45" style="151" customWidth="1"/>
    <col min="3076" max="3076" width="6" style="151" bestFit="1" customWidth="1"/>
    <col min="3077" max="3077" width="8.7109375" style="151" bestFit="1" customWidth="1"/>
    <col min="3078" max="3078" width="9.42578125" style="151" customWidth="1"/>
    <col min="3079" max="3079" width="13.28515625" style="151" customWidth="1"/>
    <col min="3080" max="3328" width="9.140625" style="151"/>
    <col min="3329" max="3330" width="7" style="151" customWidth="1"/>
    <col min="3331" max="3331" width="45" style="151" customWidth="1"/>
    <col min="3332" max="3332" width="6" style="151" bestFit="1" customWidth="1"/>
    <col min="3333" max="3333" width="8.7109375" style="151" bestFit="1" customWidth="1"/>
    <col min="3334" max="3334" width="9.42578125" style="151" customWidth="1"/>
    <col min="3335" max="3335" width="13.28515625" style="151" customWidth="1"/>
    <col min="3336" max="3584" width="9.140625" style="151"/>
    <col min="3585" max="3586" width="7" style="151" customWidth="1"/>
    <col min="3587" max="3587" width="45" style="151" customWidth="1"/>
    <col min="3588" max="3588" width="6" style="151" bestFit="1" customWidth="1"/>
    <col min="3589" max="3589" width="8.7109375" style="151" bestFit="1" customWidth="1"/>
    <col min="3590" max="3590" width="9.42578125" style="151" customWidth="1"/>
    <col min="3591" max="3591" width="13.28515625" style="151" customWidth="1"/>
    <col min="3592" max="3840" width="9.140625" style="151"/>
    <col min="3841" max="3842" width="7" style="151" customWidth="1"/>
    <col min="3843" max="3843" width="45" style="151" customWidth="1"/>
    <col min="3844" max="3844" width="6" style="151" bestFit="1" customWidth="1"/>
    <col min="3845" max="3845" width="8.7109375" style="151" bestFit="1" customWidth="1"/>
    <col min="3846" max="3846" width="9.42578125" style="151" customWidth="1"/>
    <col min="3847" max="3847" width="13.28515625" style="151" customWidth="1"/>
    <col min="3848" max="4096" width="9.140625" style="151"/>
    <col min="4097" max="4098" width="7" style="151" customWidth="1"/>
    <col min="4099" max="4099" width="45" style="151" customWidth="1"/>
    <col min="4100" max="4100" width="6" style="151" bestFit="1" customWidth="1"/>
    <col min="4101" max="4101" width="8.7109375" style="151" bestFit="1" customWidth="1"/>
    <col min="4102" max="4102" width="9.42578125" style="151" customWidth="1"/>
    <col min="4103" max="4103" width="13.28515625" style="151" customWidth="1"/>
    <col min="4104" max="4352" width="9.140625" style="151"/>
    <col min="4353" max="4354" width="7" style="151" customWidth="1"/>
    <col min="4355" max="4355" width="45" style="151" customWidth="1"/>
    <col min="4356" max="4356" width="6" style="151" bestFit="1" customWidth="1"/>
    <col min="4357" max="4357" width="8.7109375" style="151" bestFit="1" customWidth="1"/>
    <col min="4358" max="4358" width="9.42578125" style="151" customWidth="1"/>
    <col min="4359" max="4359" width="13.28515625" style="151" customWidth="1"/>
    <col min="4360" max="4608" width="9.140625" style="151"/>
    <col min="4609" max="4610" width="7" style="151" customWidth="1"/>
    <col min="4611" max="4611" width="45" style="151" customWidth="1"/>
    <col min="4612" max="4612" width="6" style="151" bestFit="1" customWidth="1"/>
    <col min="4613" max="4613" width="8.7109375" style="151" bestFit="1" customWidth="1"/>
    <col min="4614" max="4614" width="9.42578125" style="151" customWidth="1"/>
    <col min="4615" max="4615" width="13.28515625" style="151" customWidth="1"/>
    <col min="4616" max="4864" width="9.140625" style="151"/>
    <col min="4865" max="4866" width="7" style="151" customWidth="1"/>
    <col min="4867" max="4867" width="45" style="151" customWidth="1"/>
    <col min="4868" max="4868" width="6" style="151" bestFit="1" customWidth="1"/>
    <col min="4869" max="4869" width="8.7109375" style="151" bestFit="1" customWidth="1"/>
    <col min="4870" max="4870" width="9.42578125" style="151" customWidth="1"/>
    <col min="4871" max="4871" width="13.28515625" style="151" customWidth="1"/>
    <col min="4872" max="5120" width="9.140625" style="151"/>
    <col min="5121" max="5122" width="7" style="151" customWidth="1"/>
    <col min="5123" max="5123" width="45" style="151" customWidth="1"/>
    <col min="5124" max="5124" width="6" style="151" bestFit="1" customWidth="1"/>
    <col min="5125" max="5125" width="8.7109375" style="151" bestFit="1" customWidth="1"/>
    <col min="5126" max="5126" width="9.42578125" style="151" customWidth="1"/>
    <col min="5127" max="5127" width="13.28515625" style="151" customWidth="1"/>
    <col min="5128" max="5376" width="9.140625" style="151"/>
    <col min="5377" max="5378" width="7" style="151" customWidth="1"/>
    <col min="5379" max="5379" width="45" style="151" customWidth="1"/>
    <col min="5380" max="5380" width="6" style="151" bestFit="1" customWidth="1"/>
    <col min="5381" max="5381" width="8.7109375" style="151" bestFit="1" customWidth="1"/>
    <col min="5382" max="5382" width="9.42578125" style="151" customWidth="1"/>
    <col min="5383" max="5383" width="13.28515625" style="151" customWidth="1"/>
    <col min="5384" max="5632" width="9.140625" style="151"/>
    <col min="5633" max="5634" width="7" style="151" customWidth="1"/>
    <col min="5635" max="5635" width="45" style="151" customWidth="1"/>
    <col min="5636" max="5636" width="6" style="151" bestFit="1" customWidth="1"/>
    <col min="5637" max="5637" width="8.7109375" style="151" bestFit="1" customWidth="1"/>
    <col min="5638" max="5638" width="9.42578125" style="151" customWidth="1"/>
    <col min="5639" max="5639" width="13.28515625" style="151" customWidth="1"/>
    <col min="5640" max="5888" width="9.140625" style="151"/>
    <col min="5889" max="5890" width="7" style="151" customWidth="1"/>
    <col min="5891" max="5891" width="45" style="151" customWidth="1"/>
    <col min="5892" max="5892" width="6" style="151" bestFit="1" customWidth="1"/>
    <col min="5893" max="5893" width="8.7109375" style="151" bestFit="1" customWidth="1"/>
    <col min="5894" max="5894" width="9.42578125" style="151" customWidth="1"/>
    <col min="5895" max="5895" width="13.28515625" style="151" customWidth="1"/>
    <col min="5896" max="6144" width="9.140625" style="151"/>
    <col min="6145" max="6146" width="7" style="151" customWidth="1"/>
    <col min="6147" max="6147" width="45" style="151" customWidth="1"/>
    <col min="6148" max="6148" width="6" style="151" bestFit="1" customWidth="1"/>
    <col min="6149" max="6149" width="8.7109375" style="151" bestFit="1" customWidth="1"/>
    <col min="6150" max="6150" width="9.42578125" style="151" customWidth="1"/>
    <col min="6151" max="6151" width="13.28515625" style="151" customWidth="1"/>
    <col min="6152" max="6400" width="9.140625" style="151"/>
    <col min="6401" max="6402" width="7" style="151" customWidth="1"/>
    <col min="6403" max="6403" width="45" style="151" customWidth="1"/>
    <col min="6404" max="6404" width="6" style="151" bestFit="1" customWidth="1"/>
    <col min="6405" max="6405" width="8.7109375" style="151" bestFit="1" customWidth="1"/>
    <col min="6406" max="6406" width="9.42578125" style="151" customWidth="1"/>
    <col min="6407" max="6407" width="13.28515625" style="151" customWidth="1"/>
    <col min="6408" max="6656" width="9.140625" style="151"/>
    <col min="6657" max="6658" width="7" style="151" customWidth="1"/>
    <col min="6659" max="6659" width="45" style="151" customWidth="1"/>
    <col min="6660" max="6660" width="6" style="151" bestFit="1" customWidth="1"/>
    <col min="6661" max="6661" width="8.7109375" style="151" bestFit="1" customWidth="1"/>
    <col min="6662" max="6662" width="9.42578125" style="151" customWidth="1"/>
    <col min="6663" max="6663" width="13.28515625" style="151" customWidth="1"/>
    <col min="6664" max="6912" width="9.140625" style="151"/>
    <col min="6913" max="6914" width="7" style="151" customWidth="1"/>
    <col min="6915" max="6915" width="45" style="151" customWidth="1"/>
    <col min="6916" max="6916" width="6" style="151" bestFit="1" customWidth="1"/>
    <col min="6917" max="6917" width="8.7109375" style="151" bestFit="1" customWidth="1"/>
    <col min="6918" max="6918" width="9.42578125" style="151" customWidth="1"/>
    <col min="6919" max="6919" width="13.28515625" style="151" customWidth="1"/>
    <col min="6920" max="7168" width="9.140625" style="151"/>
    <col min="7169" max="7170" width="7" style="151" customWidth="1"/>
    <col min="7171" max="7171" width="45" style="151" customWidth="1"/>
    <col min="7172" max="7172" width="6" style="151" bestFit="1" customWidth="1"/>
    <col min="7173" max="7173" width="8.7109375" style="151" bestFit="1" customWidth="1"/>
    <col min="7174" max="7174" width="9.42578125" style="151" customWidth="1"/>
    <col min="7175" max="7175" width="13.28515625" style="151" customWidth="1"/>
    <col min="7176" max="7424" width="9.140625" style="151"/>
    <col min="7425" max="7426" width="7" style="151" customWidth="1"/>
    <col min="7427" max="7427" width="45" style="151" customWidth="1"/>
    <col min="7428" max="7428" width="6" style="151" bestFit="1" customWidth="1"/>
    <col min="7429" max="7429" width="8.7109375" style="151" bestFit="1" customWidth="1"/>
    <col min="7430" max="7430" width="9.42578125" style="151" customWidth="1"/>
    <col min="7431" max="7431" width="13.28515625" style="151" customWidth="1"/>
    <col min="7432" max="7680" width="9.140625" style="151"/>
    <col min="7681" max="7682" width="7" style="151" customWidth="1"/>
    <col min="7683" max="7683" width="45" style="151" customWidth="1"/>
    <col min="7684" max="7684" width="6" style="151" bestFit="1" customWidth="1"/>
    <col min="7685" max="7685" width="8.7109375" style="151" bestFit="1" customWidth="1"/>
    <col min="7686" max="7686" width="9.42578125" style="151" customWidth="1"/>
    <col min="7687" max="7687" width="13.28515625" style="151" customWidth="1"/>
    <col min="7688" max="7936" width="9.140625" style="151"/>
    <col min="7937" max="7938" width="7" style="151" customWidth="1"/>
    <col min="7939" max="7939" width="45" style="151" customWidth="1"/>
    <col min="7940" max="7940" width="6" style="151" bestFit="1" customWidth="1"/>
    <col min="7941" max="7941" width="8.7109375" style="151" bestFit="1" customWidth="1"/>
    <col min="7942" max="7942" width="9.42578125" style="151" customWidth="1"/>
    <col min="7943" max="7943" width="13.28515625" style="151" customWidth="1"/>
    <col min="7944" max="8192" width="9.140625" style="151"/>
    <col min="8193" max="8194" width="7" style="151" customWidth="1"/>
    <col min="8195" max="8195" width="45" style="151" customWidth="1"/>
    <col min="8196" max="8196" width="6" style="151" bestFit="1" customWidth="1"/>
    <col min="8197" max="8197" width="8.7109375" style="151" bestFit="1" customWidth="1"/>
    <col min="8198" max="8198" width="9.42578125" style="151" customWidth="1"/>
    <col min="8199" max="8199" width="13.28515625" style="151" customWidth="1"/>
    <col min="8200" max="8448" width="9.140625" style="151"/>
    <col min="8449" max="8450" width="7" style="151" customWidth="1"/>
    <col min="8451" max="8451" width="45" style="151" customWidth="1"/>
    <col min="8452" max="8452" width="6" style="151" bestFit="1" customWidth="1"/>
    <col min="8453" max="8453" width="8.7109375" style="151" bestFit="1" customWidth="1"/>
    <col min="8454" max="8454" width="9.42578125" style="151" customWidth="1"/>
    <col min="8455" max="8455" width="13.28515625" style="151" customWidth="1"/>
    <col min="8456" max="8704" width="9.140625" style="151"/>
    <col min="8705" max="8706" width="7" style="151" customWidth="1"/>
    <col min="8707" max="8707" width="45" style="151" customWidth="1"/>
    <col min="8708" max="8708" width="6" style="151" bestFit="1" customWidth="1"/>
    <col min="8709" max="8709" width="8.7109375" style="151" bestFit="1" customWidth="1"/>
    <col min="8710" max="8710" width="9.42578125" style="151" customWidth="1"/>
    <col min="8711" max="8711" width="13.28515625" style="151" customWidth="1"/>
    <col min="8712" max="8960" width="9.140625" style="151"/>
    <col min="8961" max="8962" width="7" style="151" customWidth="1"/>
    <col min="8963" max="8963" width="45" style="151" customWidth="1"/>
    <col min="8964" max="8964" width="6" style="151" bestFit="1" customWidth="1"/>
    <col min="8965" max="8965" width="8.7109375" style="151" bestFit="1" customWidth="1"/>
    <col min="8966" max="8966" width="9.42578125" style="151" customWidth="1"/>
    <col min="8967" max="8967" width="13.28515625" style="151" customWidth="1"/>
    <col min="8968" max="9216" width="9.140625" style="151"/>
    <col min="9217" max="9218" width="7" style="151" customWidth="1"/>
    <col min="9219" max="9219" width="45" style="151" customWidth="1"/>
    <col min="9220" max="9220" width="6" style="151" bestFit="1" customWidth="1"/>
    <col min="9221" max="9221" width="8.7109375" style="151" bestFit="1" customWidth="1"/>
    <col min="9222" max="9222" width="9.42578125" style="151" customWidth="1"/>
    <col min="9223" max="9223" width="13.28515625" style="151" customWidth="1"/>
    <col min="9224" max="9472" width="9.140625" style="151"/>
    <col min="9473" max="9474" width="7" style="151" customWidth="1"/>
    <col min="9475" max="9475" width="45" style="151" customWidth="1"/>
    <col min="9476" max="9476" width="6" style="151" bestFit="1" customWidth="1"/>
    <col min="9477" max="9477" width="8.7109375" style="151" bestFit="1" customWidth="1"/>
    <col min="9478" max="9478" width="9.42578125" style="151" customWidth="1"/>
    <col min="9479" max="9479" width="13.28515625" style="151" customWidth="1"/>
    <col min="9480" max="9728" width="9.140625" style="151"/>
    <col min="9729" max="9730" width="7" style="151" customWidth="1"/>
    <col min="9731" max="9731" width="45" style="151" customWidth="1"/>
    <col min="9732" max="9732" width="6" style="151" bestFit="1" customWidth="1"/>
    <col min="9733" max="9733" width="8.7109375" style="151" bestFit="1" customWidth="1"/>
    <col min="9734" max="9734" width="9.42578125" style="151" customWidth="1"/>
    <col min="9735" max="9735" width="13.28515625" style="151" customWidth="1"/>
    <col min="9736" max="9984" width="9.140625" style="151"/>
    <col min="9985" max="9986" width="7" style="151" customWidth="1"/>
    <col min="9987" max="9987" width="45" style="151" customWidth="1"/>
    <col min="9988" max="9988" width="6" style="151" bestFit="1" customWidth="1"/>
    <col min="9989" max="9989" width="8.7109375" style="151" bestFit="1" customWidth="1"/>
    <col min="9990" max="9990" width="9.42578125" style="151" customWidth="1"/>
    <col min="9991" max="9991" width="13.28515625" style="151" customWidth="1"/>
    <col min="9992" max="10240" width="9.140625" style="151"/>
    <col min="10241" max="10242" width="7" style="151" customWidth="1"/>
    <col min="10243" max="10243" width="45" style="151" customWidth="1"/>
    <col min="10244" max="10244" width="6" style="151" bestFit="1" customWidth="1"/>
    <col min="10245" max="10245" width="8.7109375" style="151" bestFit="1" customWidth="1"/>
    <col min="10246" max="10246" width="9.42578125" style="151" customWidth="1"/>
    <col min="10247" max="10247" width="13.28515625" style="151" customWidth="1"/>
    <col min="10248" max="10496" width="9.140625" style="151"/>
    <col min="10497" max="10498" width="7" style="151" customWidth="1"/>
    <col min="10499" max="10499" width="45" style="151" customWidth="1"/>
    <col min="10500" max="10500" width="6" style="151" bestFit="1" customWidth="1"/>
    <col min="10501" max="10501" width="8.7109375" style="151" bestFit="1" customWidth="1"/>
    <col min="10502" max="10502" width="9.42578125" style="151" customWidth="1"/>
    <col min="10503" max="10503" width="13.28515625" style="151" customWidth="1"/>
    <col min="10504" max="10752" width="9.140625" style="151"/>
    <col min="10753" max="10754" width="7" style="151" customWidth="1"/>
    <col min="10755" max="10755" width="45" style="151" customWidth="1"/>
    <col min="10756" max="10756" width="6" style="151" bestFit="1" customWidth="1"/>
    <col min="10757" max="10757" width="8.7109375" style="151" bestFit="1" customWidth="1"/>
    <col min="10758" max="10758" width="9.42578125" style="151" customWidth="1"/>
    <col min="10759" max="10759" width="13.28515625" style="151" customWidth="1"/>
    <col min="10760" max="11008" width="9.140625" style="151"/>
    <col min="11009" max="11010" width="7" style="151" customWidth="1"/>
    <col min="11011" max="11011" width="45" style="151" customWidth="1"/>
    <col min="11012" max="11012" width="6" style="151" bestFit="1" customWidth="1"/>
    <col min="11013" max="11013" width="8.7109375" style="151" bestFit="1" customWidth="1"/>
    <col min="11014" max="11014" width="9.42578125" style="151" customWidth="1"/>
    <col min="11015" max="11015" width="13.28515625" style="151" customWidth="1"/>
    <col min="11016" max="11264" width="9.140625" style="151"/>
    <col min="11265" max="11266" width="7" style="151" customWidth="1"/>
    <col min="11267" max="11267" width="45" style="151" customWidth="1"/>
    <col min="11268" max="11268" width="6" style="151" bestFit="1" customWidth="1"/>
    <col min="11269" max="11269" width="8.7109375" style="151" bestFit="1" customWidth="1"/>
    <col min="11270" max="11270" width="9.42578125" style="151" customWidth="1"/>
    <col min="11271" max="11271" width="13.28515625" style="151" customWidth="1"/>
    <col min="11272" max="11520" width="9.140625" style="151"/>
    <col min="11521" max="11522" width="7" style="151" customWidth="1"/>
    <col min="11523" max="11523" width="45" style="151" customWidth="1"/>
    <col min="11524" max="11524" width="6" style="151" bestFit="1" customWidth="1"/>
    <col min="11525" max="11525" width="8.7109375" style="151" bestFit="1" customWidth="1"/>
    <col min="11526" max="11526" width="9.42578125" style="151" customWidth="1"/>
    <col min="11527" max="11527" width="13.28515625" style="151" customWidth="1"/>
    <col min="11528" max="11776" width="9.140625" style="151"/>
    <col min="11777" max="11778" width="7" style="151" customWidth="1"/>
    <col min="11779" max="11779" width="45" style="151" customWidth="1"/>
    <col min="11780" max="11780" width="6" style="151" bestFit="1" customWidth="1"/>
    <col min="11781" max="11781" width="8.7109375" style="151" bestFit="1" customWidth="1"/>
    <col min="11782" max="11782" width="9.42578125" style="151" customWidth="1"/>
    <col min="11783" max="11783" width="13.28515625" style="151" customWidth="1"/>
    <col min="11784" max="12032" width="9.140625" style="151"/>
    <col min="12033" max="12034" width="7" style="151" customWidth="1"/>
    <col min="12035" max="12035" width="45" style="151" customWidth="1"/>
    <col min="12036" max="12036" width="6" style="151" bestFit="1" customWidth="1"/>
    <col min="12037" max="12037" width="8.7109375" style="151" bestFit="1" customWidth="1"/>
    <col min="12038" max="12038" width="9.42578125" style="151" customWidth="1"/>
    <col min="12039" max="12039" width="13.28515625" style="151" customWidth="1"/>
    <col min="12040" max="12288" width="9.140625" style="151"/>
    <col min="12289" max="12290" width="7" style="151" customWidth="1"/>
    <col min="12291" max="12291" width="45" style="151" customWidth="1"/>
    <col min="12292" max="12292" width="6" style="151" bestFit="1" customWidth="1"/>
    <col min="12293" max="12293" width="8.7109375" style="151" bestFit="1" customWidth="1"/>
    <col min="12294" max="12294" width="9.42578125" style="151" customWidth="1"/>
    <col min="12295" max="12295" width="13.28515625" style="151" customWidth="1"/>
    <col min="12296" max="12544" width="9.140625" style="151"/>
    <col min="12545" max="12546" width="7" style="151" customWidth="1"/>
    <col min="12547" max="12547" width="45" style="151" customWidth="1"/>
    <col min="12548" max="12548" width="6" style="151" bestFit="1" customWidth="1"/>
    <col min="12549" max="12549" width="8.7109375" style="151" bestFit="1" customWidth="1"/>
    <col min="12550" max="12550" width="9.42578125" style="151" customWidth="1"/>
    <col min="12551" max="12551" width="13.28515625" style="151" customWidth="1"/>
    <col min="12552" max="12800" width="9.140625" style="151"/>
    <col min="12801" max="12802" width="7" style="151" customWidth="1"/>
    <col min="12803" max="12803" width="45" style="151" customWidth="1"/>
    <col min="12804" max="12804" width="6" style="151" bestFit="1" customWidth="1"/>
    <col min="12805" max="12805" width="8.7109375" style="151" bestFit="1" customWidth="1"/>
    <col min="12806" max="12806" width="9.42578125" style="151" customWidth="1"/>
    <col min="12807" max="12807" width="13.28515625" style="151" customWidth="1"/>
    <col min="12808" max="13056" width="9.140625" style="151"/>
    <col min="13057" max="13058" width="7" style="151" customWidth="1"/>
    <col min="13059" max="13059" width="45" style="151" customWidth="1"/>
    <col min="13060" max="13060" width="6" style="151" bestFit="1" customWidth="1"/>
    <col min="13061" max="13061" width="8.7109375" style="151" bestFit="1" customWidth="1"/>
    <col min="13062" max="13062" width="9.42578125" style="151" customWidth="1"/>
    <col min="13063" max="13063" width="13.28515625" style="151" customWidth="1"/>
    <col min="13064" max="13312" width="9.140625" style="151"/>
    <col min="13313" max="13314" width="7" style="151" customWidth="1"/>
    <col min="13315" max="13315" width="45" style="151" customWidth="1"/>
    <col min="13316" max="13316" width="6" style="151" bestFit="1" customWidth="1"/>
    <col min="13317" max="13317" width="8.7109375" style="151" bestFit="1" customWidth="1"/>
    <col min="13318" max="13318" width="9.42578125" style="151" customWidth="1"/>
    <col min="13319" max="13319" width="13.28515625" style="151" customWidth="1"/>
    <col min="13320" max="13568" width="9.140625" style="151"/>
    <col min="13569" max="13570" width="7" style="151" customWidth="1"/>
    <col min="13571" max="13571" width="45" style="151" customWidth="1"/>
    <col min="13572" max="13572" width="6" style="151" bestFit="1" customWidth="1"/>
    <col min="13573" max="13573" width="8.7109375" style="151" bestFit="1" customWidth="1"/>
    <col min="13574" max="13574" width="9.42578125" style="151" customWidth="1"/>
    <col min="13575" max="13575" width="13.28515625" style="151" customWidth="1"/>
    <col min="13576" max="13824" width="9.140625" style="151"/>
    <col min="13825" max="13826" width="7" style="151" customWidth="1"/>
    <col min="13827" max="13827" width="45" style="151" customWidth="1"/>
    <col min="13828" max="13828" width="6" style="151" bestFit="1" customWidth="1"/>
    <col min="13829" max="13829" width="8.7109375" style="151" bestFit="1" customWidth="1"/>
    <col min="13830" max="13830" width="9.42578125" style="151" customWidth="1"/>
    <col min="13831" max="13831" width="13.28515625" style="151" customWidth="1"/>
    <col min="13832" max="14080" width="9.140625" style="151"/>
    <col min="14081" max="14082" width="7" style="151" customWidth="1"/>
    <col min="14083" max="14083" width="45" style="151" customWidth="1"/>
    <col min="14084" max="14084" width="6" style="151" bestFit="1" customWidth="1"/>
    <col min="14085" max="14085" width="8.7109375" style="151" bestFit="1" customWidth="1"/>
    <col min="14086" max="14086" width="9.42578125" style="151" customWidth="1"/>
    <col min="14087" max="14087" width="13.28515625" style="151" customWidth="1"/>
    <col min="14088" max="14336" width="9.140625" style="151"/>
    <col min="14337" max="14338" width="7" style="151" customWidth="1"/>
    <col min="14339" max="14339" width="45" style="151" customWidth="1"/>
    <col min="14340" max="14340" width="6" style="151" bestFit="1" customWidth="1"/>
    <col min="14341" max="14341" width="8.7109375" style="151" bestFit="1" customWidth="1"/>
    <col min="14342" max="14342" width="9.42578125" style="151" customWidth="1"/>
    <col min="14343" max="14343" width="13.28515625" style="151" customWidth="1"/>
    <col min="14344" max="14592" width="9.140625" style="151"/>
    <col min="14593" max="14594" width="7" style="151" customWidth="1"/>
    <col min="14595" max="14595" width="45" style="151" customWidth="1"/>
    <col min="14596" max="14596" width="6" style="151" bestFit="1" customWidth="1"/>
    <col min="14597" max="14597" width="8.7109375" style="151" bestFit="1" customWidth="1"/>
    <col min="14598" max="14598" width="9.42578125" style="151" customWidth="1"/>
    <col min="14599" max="14599" width="13.28515625" style="151" customWidth="1"/>
    <col min="14600" max="14848" width="9.140625" style="151"/>
    <col min="14849" max="14850" width="7" style="151" customWidth="1"/>
    <col min="14851" max="14851" width="45" style="151" customWidth="1"/>
    <col min="14852" max="14852" width="6" style="151" bestFit="1" customWidth="1"/>
    <col min="14853" max="14853" width="8.7109375" style="151" bestFit="1" customWidth="1"/>
    <col min="14854" max="14854" width="9.42578125" style="151" customWidth="1"/>
    <col min="14855" max="14855" width="13.28515625" style="151" customWidth="1"/>
    <col min="14856" max="15104" width="9.140625" style="151"/>
    <col min="15105" max="15106" width="7" style="151" customWidth="1"/>
    <col min="15107" max="15107" width="45" style="151" customWidth="1"/>
    <col min="15108" max="15108" width="6" style="151" bestFit="1" customWidth="1"/>
    <col min="15109" max="15109" width="8.7109375" style="151" bestFit="1" customWidth="1"/>
    <col min="15110" max="15110" width="9.42578125" style="151" customWidth="1"/>
    <col min="15111" max="15111" width="13.28515625" style="151" customWidth="1"/>
    <col min="15112" max="15360" width="9.140625" style="151"/>
    <col min="15361" max="15362" width="7" style="151" customWidth="1"/>
    <col min="15363" max="15363" width="45" style="151" customWidth="1"/>
    <col min="15364" max="15364" width="6" style="151" bestFit="1" customWidth="1"/>
    <col min="15365" max="15365" width="8.7109375" style="151" bestFit="1" customWidth="1"/>
    <col min="15366" max="15366" width="9.42578125" style="151" customWidth="1"/>
    <col min="15367" max="15367" width="13.28515625" style="151" customWidth="1"/>
    <col min="15368" max="15616" width="9.140625" style="151"/>
    <col min="15617" max="15618" width="7" style="151" customWidth="1"/>
    <col min="15619" max="15619" width="45" style="151" customWidth="1"/>
    <col min="15620" max="15620" width="6" style="151" bestFit="1" customWidth="1"/>
    <col min="15621" max="15621" width="8.7109375" style="151" bestFit="1" customWidth="1"/>
    <col min="15622" max="15622" width="9.42578125" style="151" customWidth="1"/>
    <col min="15623" max="15623" width="13.28515625" style="151" customWidth="1"/>
    <col min="15624" max="15872" width="9.140625" style="151"/>
    <col min="15873" max="15874" width="7" style="151" customWidth="1"/>
    <col min="15875" max="15875" width="45" style="151" customWidth="1"/>
    <col min="15876" max="15876" width="6" style="151" bestFit="1" customWidth="1"/>
    <col min="15877" max="15877" width="8.7109375" style="151" bestFit="1" customWidth="1"/>
    <col min="15878" max="15878" width="9.42578125" style="151" customWidth="1"/>
    <col min="15879" max="15879" width="13.28515625" style="151" customWidth="1"/>
    <col min="15880" max="16128" width="9.140625" style="151"/>
    <col min="16129" max="16130" width="7" style="151" customWidth="1"/>
    <col min="16131" max="16131" width="45" style="151" customWidth="1"/>
    <col min="16132" max="16132" width="6" style="151" bestFit="1" customWidth="1"/>
    <col min="16133" max="16133" width="8.7109375" style="151" bestFit="1" customWidth="1"/>
    <col min="16134" max="16134" width="9.42578125" style="151" customWidth="1"/>
    <col min="16135" max="16135" width="13.28515625" style="151" customWidth="1"/>
    <col min="16136" max="16384" width="9.140625" style="151"/>
  </cols>
  <sheetData>
    <row r="1" spans="1:8" ht="15.75">
      <c r="A1" s="201"/>
      <c r="B1" s="202"/>
      <c r="C1" s="203" t="s">
        <v>145</v>
      </c>
      <c r="D1" s="204"/>
      <c r="E1" s="205"/>
      <c r="F1" s="206"/>
      <c r="G1" s="207"/>
    </row>
    <row r="2" spans="1:8" ht="12.75" customHeight="1">
      <c r="A2" s="152"/>
      <c r="B2" s="153"/>
      <c r="C2" s="154"/>
    </row>
    <row r="3" spans="1:8" s="168" customFormat="1">
      <c r="A3" s="77"/>
      <c r="B3" s="76"/>
      <c r="C3" s="76"/>
      <c r="D3" s="155"/>
      <c r="E3" s="167"/>
      <c r="G3" s="169"/>
      <c r="H3" s="151"/>
    </row>
    <row r="4" spans="1:8" s="168" customFormat="1" ht="30">
      <c r="A4" s="80" t="s">
        <v>75</v>
      </c>
      <c r="B4" s="79"/>
      <c r="C4" s="78" t="s">
        <v>254</v>
      </c>
      <c r="D4" s="170"/>
      <c r="E4" s="171"/>
      <c r="F4" s="172"/>
      <c r="G4" s="173"/>
      <c r="H4" s="151"/>
    </row>
    <row r="5" spans="1:8" s="168" customFormat="1">
      <c r="A5" s="77"/>
      <c r="B5" s="76"/>
      <c r="C5" s="76"/>
      <c r="D5" s="155"/>
      <c r="E5" s="167"/>
      <c r="G5" s="169"/>
      <c r="H5" s="151"/>
    </row>
    <row r="6" spans="1:8" s="168" customFormat="1">
      <c r="A6" s="159" t="s">
        <v>144</v>
      </c>
      <c r="B6" s="160" t="s">
        <v>143</v>
      </c>
      <c r="C6" s="161" t="s">
        <v>142</v>
      </c>
      <c r="D6" s="162" t="s">
        <v>141</v>
      </c>
      <c r="E6" s="163" t="s">
        <v>140</v>
      </c>
      <c r="F6" s="164" t="s">
        <v>139</v>
      </c>
      <c r="G6" s="165" t="s">
        <v>138</v>
      </c>
      <c r="H6" s="151"/>
    </row>
    <row r="7" spans="1:8" s="168" customFormat="1" ht="255.75">
      <c r="A7" s="93" t="s">
        <v>137</v>
      </c>
      <c r="B7" s="84"/>
      <c r="C7" s="174" t="s">
        <v>260</v>
      </c>
      <c r="D7" s="155" t="s">
        <v>1</v>
      </c>
      <c r="E7" s="167">
        <v>3</v>
      </c>
      <c r="G7" s="169">
        <f>E7*F7</f>
        <v>0</v>
      </c>
      <c r="H7" s="151"/>
    </row>
    <row r="8" spans="1:8" s="168" customFormat="1">
      <c r="A8" s="77"/>
      <c r="B8" s="76"/>
      <c r="C8" s="76"/>
      <c r="D8" s="155"/>
      <c r="E8" s="167"/>
      <c r="G8" s="169"/>
      <c r="H8" s="151"/>
    </row>
    <row r="9" spans="1:8" s="168" customFormat="1" ht="30">
      <c r="A9" s="77" t="s">
        <v>135</v>
      </c>
      <c r="B9" s="175"/>
      <c r="C9" s="76" t="s">
        <v>136</v>
      </c>
      <c r="D9" s="155" t="s">
        <v>1</v>
      </c>
      <c r="E9" s="167">
        <v>1</v>
      </c>
      <c r="G9" s="169">
        <f t="shared" ref="G9:G27" si="0">E9*F9</f>
        <v>0</v>
      </c>
      <c r="H9" s="151"/>
    </row>
    <row r="10" spans="1:8" s="168" customFormat="1">
      <c r="A10" s="77"/>
      <c r="B10" s="76"/>
      <c r="C10" s="76"/>
      <c r="D10" s="155"/>
      <c r="E10" s="167"/>
      <c r="G10" s="169"/>
      <c r="H10" s="151"/>
    </row>
    <row r="11" spans="1:8" s="168" customFormat="1" ht="30">
      <c r="A11" s="77" t="s">
        <v>135</v>
      </c>
      <c r="B11" s="175"/>
      <c r="C11" s="76" t="s">
        <v>134</v>
      </c>
      <c r="D11" s="155" t="s">
        <v>1</v>
      </c>
      <c r="E11" s="167">
        <v>1</v>
      </c>
      <c r="G11" s="169">
        <f t="shared" si="0"/>
        <v>0</v>
      </c>
      <c r="H11" s="151"/>
    </row>
    <row r="12" spans="1:8" s="168" customFormat="1">
      <c r="A12" s="77"/>
      <c r="B12" s="175"/>
      <c r="C12" s="76"/>
      <c r="D12" s="155"/>
      <c r="E12" s="167"/>
      <c r="G12" s="169"/>
      <c r="H12" s="151"/>
    </row>
    <row r="13" spans="1:8" s="168" customFormat="1" ht="60">
      <c r="A13" s="77" t="s">
        <v>133</v>
      </c>
      <c r="B13" s="175"/>
      <c r="C13" s="76" t="s">
        <v>255</v>
      </c>
      <c r="D13" s="155" t="s">
        <v>1</v>
      </c>
      <c r="E13" s="167">
        <v>2</v>
      </c>
      <c r="G13" s="169">
        <f t="shared" si="0"/>
        <v>0</v>
      </c>
      <c r="H13" s="151"/>
    </row>
    <row r="14" spans="1:8" s="168" customFormat="1">
      <c r="A14" s="77"/>
      <c r="B14" s="175"/>
      <c r="C14" s="76"/>
      <c r="D14" s="155"/>
      <c r="E14" s="167"/>
      <c r="G14" s="169"/>
      <c r="H14" s="151"/>
    </row>
    <row r="15" spans="1:8" s="168" customFormat="1" ht="60">
      <c r="A15" s="77" t="s">
        <v>132</v>
      </c>
      <c r="B15" s="175"/>
      <c r="C15" s="76" t="s">
        <v>131</v>
      </c>
      <c r="D15" s="155" t="s">
        <v>1</v>
      </c>
      <c r="E15" s="167">
        <v>2</v>
      </c>
      <c r="G15" s="169">
        <f t="shared" si="0"/>
        <v>0</v>
      </c>
      <c r="H15" s="151"/>
    </row>
    <row r="16" spans="1:8" s="168" customFormat="1">
      <c r="A16" s="77"/>
      <c r="B16" s="175"/>
      <c r="C16" s="76"/>
      <c r="D16" s="155"/>
      <c r="E16" s="167"/>
      <c r="G16" s="169"/>
      <c r="H16" s="151"/>
    </row>
    <row r="17" spans="1:8" s="168" customFormat="1" ht="30">
      <c r="A17" s="77" t="s">
        <v>130</v>
      </c>
      <c r="B17" s="175"/>
      <c r="C17" s="76" t="s">
        <v>129</v>
      </c>
      <c r="D17" s="155" t="s">
        <v>1</v>
      </c>
      <c r="E17" s="167">
        <v>2</v>
      </c>
      <c r="G17" s="169">
        <f t="shared" si="0"/>
        <v>0</v>
      </c>
      <c r="H17" s="151"/>
    </row>
    <row r="18" spans="1:8" s="168" customFormat="1">
      <c r="A18" s="77"/>
      <c r="B18" s="175"/>
      <c r="C18" s="76"/>
      <c r="D18" s="155"/>
      <c r="E18" s="167"/>
      <c r="G18" s="169"/>
      <c r="H18" s="151"/>
    </row>
    <row r="19" spans="1:8" s="168" customFormat="1" ht="45">
      <c r="A19" s="77" t="s">
        <v>128</v>
      </c>
      <c r="B19" s="175"/>
      <c r="C19" s="76" t="s">
        <v>127</v>
      </c>
      <c r="D19" s="155" t="s">
        <v>1</v>
      </c>
      <c r="E19" s="167">
        <v>2</v>
      </c>
      <c r="G19" s="169">
        <f t="shared" si="0"/>
        <v>0</v>
      </c>
      <c r="H19" s="151"/>
    </row>
    <row r="20" spans="1:8" s="168" customFormat="1">
      <c r="A20" s="77"/>
      <c r="B20" s="175"/>
      <c r="C20" s="76"/>
      <c r="D20" s="155"/>
      <c r="E20" s="167"/>
      <c r="G20" s="169"/>
      <c r="H20" s="151"/>
    </row>
    <row r="21" spans="1:8" s="168" customFormat="1">
      <c r="A21" s="77" t="s">
        <v>126</v>
      </c>
      <c r="B21" s="175"/>
      <c r="C21" s="76" t="s">
        <v>125</v>
      </c>
      <c r="D21" s="155" t="s">
        <v>1</v>
      </c>
      <c r="E21" s="167">
        <v>2</v>
      </c>
      <c r="G21" s="169">
        <f t="shared" si="0"/>
        <v>0</v>
      </c>
      <c r="H21" s="151"/>
    </row>
    <row r="22" spans="1:8" s="168" customFormat="1">
      <c r="A22" s="77"/>
      <c r="B22" s="175"/>
      <c r="C22" s="76"/>
      <c r="D22" s="155"/>
      <c r="E22" s="167"/>
      <c r="G22" s="169"/>
      <c r="H22" s="151"/>
    </row>
    <row r="23" spans="1:8" s="168" customFormat="1" ht="45">
      <c r="A23" s="77" t="s">
        <v>124</v>
      </c>
      <c r="B23" s="175"/>
      <c r="C23" s="76" t="s">
        <v>123</v>
      </c>
      <c r="D23" s="155" t="s">
        <v>1</v>
      </c>
      <c r="E23" s="167">
        <v>3</v>
      </c>
      <c r="G23" s="169">
        <f t="shared" si="0"/>
        <v>0</v>
      </c>
      <c r="H23" s="151"/>
    </row>
    <row r="24" spans="1:8" s="168" customFormat="1">
      <c r="A24" s="77"/>
      <c r="B24" s="175"/>
      <c r="C24" s="76"/>
      <c r="D24" s="155"/>
      <c r="E24" s="167"/>
      <c r="G24" s="169"/>
      <c r="H24" s="151"/>
    </row>
    <row r="25" spans="1:8" s="168" customFormat="1" ht="30">
      <c r="A25" s="77" t="s">
        <v>122</v>
      </c>
      <c r="B25" s="175"/>
      <c r="C25" s="76" t="s">
        <v>121</v>
      </c>
      <c r="D25" s="155" t="s">
        <v>1</v>
      </c>
      <c r="E25" s="167">
        <v>3</v>
      </c>
      <c r="G25" s="169">
        <f t="shared" si="0"/>
        <v>0</v>
      </c>
      <c r="H25" s="151"/>
    </row>
    <row r="26" spans="1:8" s="168" customFormat="1">
      <c r="A26" s="77"/>
      <c r="B26" s="175"/>
      <c r="C26" s="76"/>
      <c r="D26" s="155"/>
      <c r="E26" s="167"/>
      <c r="G26" s="169"/>
      <c r="H26" s="151"/>
    </row>
    <row r="27" spans="1:8" s="168" customFormat="1">
      <c r="A27" s="77" t="s">
        <v>120</v>
      </c>
      <c r="B27" s="175"/>
      <c r="C27" s="76" t="s">
        <v>119</v>
      </c>
      <c r="D27" s="155" t="s">
        <v>1</v>
      </c>
      <c r="E27" s="167">
        <v>6</v>
      </c>
      <c r="G27" s="169">
        <f t="shared" si="0"/>
        <v>0</v>
      </c>
      <c r="H27" s="151"/>
    </row>
    <row r="28" spans="1:8" s="168" customFormat="1">
      <c r="A28" s="77"/>
      <c r="B28" s="76"/>
      <c r="C28" s="76"/>
      <c r="D28" s="155"/>
      <c r="E28" s="167"/>
      <c r="G28" s="169"/>
      <c r="H28" s="151"/>
    </row>
    <row r="29" spans="1:8" s="168" customFormat="1" ht="30">
      <c r="A29" s="80" t="s">
        <v>76</v>
      </c>
      <c r="B29" s="79"/>
      <c r="C29" s="78" t="s">
        <v>118</v>
      </c>
      <c r="D29" s="170"/>
      <c r="E29" s="171"/>
      <c r="F29" s="172"/>
      <c r="G29" s="173"/>
      <c r="H29" s="151"/>
    </row>
    <row r="30" spans="1:8" s="168" customFormat="1">
      <c r="A30" s="77"/>
      <c r="B30" s="76"/>
      <c r="C30" s="76"/>
      <c r="D30" s="75"/>
      <c r="E30" s="167"/>
      <c r="G30" s="169"/>
      <c r="H30" s="151"/>
    </row>
    <row r="31" spans="1:8" s="168" customFormat="1" ht="30">
      <c r="A31" s="77" t="s">
        <v>117</v>
      </c>
      <c r="B31" s="84"/>
      <c r="C31" s="76" t="s">
        <v>116</v>
      </c>
      <c r="D31" s="155" t="s">
        <v>93</v>
      </c>
      <c r="E31" s="167">
        <v>30</v>
      </c>
      <c r="G31" s="169">
        <f>E31*F31</f>
        <v>0</v>
      </c>
      <c r="H31" s="151"/>
    </row>
    <row r="32" spans="1:8" s="168" customFormat="1">
      <c r="A32" s="77"/>
      <c r="B32" s="76"/>
      <c r="C32" s="76"/>
      <c r="D32" s="155"/>
      <c r="E32" s="167"/>
      <c r="G32" s="169"/>
      <c r="H32" s="151"/>
    </row>
    <row r="33" spans="1:9" s="168" customFormat="1" ht="30">
      <c r="A33" s="77" t="s">
        <v>40</v>
      </c>
      <c r="B33" s="76"/>
      <c r="C33" s="76" t="s">
        <v>115</v>
      </c>
      <c r="D33" s="155" t="s">
        <v>93</v>
      </c>
      <c r="E33" s="167">
        <v>120</v>
      </c>
      <c r="G33" s="169">
        <f>E33*F33</f>
        <v>0</v>
      </c>
      <c r="H33" s="151"/>
    </row>
    <row r="34" spans="1:9" s="168" customFormat="1">
      <c r="A34" s="77"/>
      <c r="B34" s="76"/>
      <c r="C34" s="76"/>
      <c r="D34" s="75"/>
      <c r="E34" s="167"/>
      <c r="G34" s="169"/>
      <c r="H34" s="151"/>
    </row>
    <row r="35" spans="1:9" s="168" customFormat="1">
      <c r="A35" s="80" t="s">
        <v>77</v>
      </c>
      <c r="B35" s="79"/>
      <c r="C35" s="78" t="s">
        <v>114</v>
      </c>
      <c r="D35" s="170"/>
      <c r="E35" s="171"/>
      <c r="F35" s="172"/>
      <c r="G35" s="173"/>
      <c r="H35" s="151"/>
    </row>
    <row r="36" spans="1:9" s="168" customFormat="1" ht="45">
      <c r="A36" s="90"/>
      <c r="B36" s="89"/>
      <c r="C36" s="176" t="s">
        <v>113</v>
      </c>
      <c r="D36" s="92"/>
      <c r="E36" s="177"/>
      <c r="F36" s="178"/>
      <c r="G36" s="179"/>
      <c r="H36" s="151"/>
    </row>
    <row r="37" spans="1:9" s="168" customFormat="1">
      <c r="A37" s="90"/>
      <c r="B37" s="89"/>
      <c r="C37" s="176"/>
      <c r="D37" s="91"/>
      <c r="E37" s="180"/>
      <c r="F37" s="181"/>
      <c r="G37" s="182"/>
      <c r="H37" s="151"/>
    </row>
    <row r="38" spans="1:9" s="168" customFormat="1" ht="30">
      <c r="A38" s="183"/>
      <c r="B38" s="184"/>
      <c r="C38" s="176" t="s">
        <v>112</v>
      </c>
      <c r="D38" s="91"/>
      <c r="E38" s="185"/>
      <c r="F38" s="181"/>
      <c r="G38" s="186"/>
      <c r="H38" s="187"/>
      <c r="I38" s="188"/>
    </row>
    <row r="39" spans="1:9" s="168" customFormat="1">
      <c r="A39" s="90"/>
      <c r="B39" s="89"/>
      <c r="C39" s="76"/>
      <c r="D39" s="155"/>
      <c r="E39" s="189"/>
      <c r="F39" s="167"/>
      <c r="G39" s="182"/>
      <c r="H39" s="151"/>
    </row>
    <row r="40" spans="1:9" s="168" customFormat="1">
      <c r="A40" s="77" t="s">
        <v>111</v>
      </c>
      <c r="B40" s="76"/>
      <c r="C40" s="76" t="s">
        <v>262</v>
      </c>
      <c r="D40" s="155" t="s">
        <v>93</v>
      </c>
      <c r="E40" s="167">
        <v>90</v>
      </c>
      <c r="G40" s="169">
        <f>E40*F40</f>
        <v>0</v>
      </c>
      <c r="H40" s="151"/>
    </row>
    <row r="41" spans="1:9" s="168" customFormat="1">
      <c r="A41" s="77"/>
      <c r="B41" s="76"/>
      <c r="C41" s="76"/>
      <c r="D41" s="190"/>
      <c r="E41" s="189"/>
      <c r="F41" s="167"/>
      <c r="G41" s="169"/>
      <c r="H41" s="151"/>
    </row>
    <row r="42" spans="1:9" s="168" customFormat="1">
      <c r="A42" s="80" t="s">
        <v>78</v>
      </c>
      <c r="B42" s="79"/>
      <c r="C42" s="78" t="s">
        <v>110</v>
      </c>
      <c r="D42" s="170"/>
      <c r="E42" s="171"/>
      <c r="F42" s="172"/>
      <c r="G42" s="173"/>
      <c r="H42" s="151"/>
    </row>
    <row r="43" spans="1:9" s="168" customFormat="1">
      <c r="A43" s="77"/>
      <c r="B43" s="76"/>
      <c r="C43" s="76"/>
      <c r="D43" s="75"/>
      <c r="E43" s="189"/>
      <c r="F43" s="167"/>
      <c r="G43" s="169"/>
      <c r="H43" s="151"/>
    </row>
    <row r="44" spans="1:9" s="168" customFormat="1" ht="15" customHeight="1">
      <c r="A44" s="77" t="s">
        <v>109</v>
      </c>
      <c r="B44" s="76"/>
      <c r="C44" s="76" t="s">
        <v>108</v>
      </c>
      <c r="D44" s="155" t="s">
        <v>1</v>
      </c>
      <c r="E44" s="167">
        <v>1</v>
      </c>
      <c r="G44" s="169">
        <f>E44*F44</f>
        <v>0</v>
      </c>
      <c r="H44" s="151"/>
    </row>
    <row r="45" spans="1:9" s="168" customFormat="1">
      <c r="A45" s="77"/>
      <c r="B45" s="76"/>
      <c r="C45" s="76"/>
      <c r="D45" s="75"/>
      <c r="E45" s="189"/>
      <c r="F45" s="189"/>
      <c r="G45" s="169"/>
      <c r="H45" s="151"/>
    </row>
    <row r="46" spans="1:9" s="168" customFormat="1">
      <c r="A46" s="80" t="s">
        <v>107</v>
      </c>
      <c r="B46" s="79"/>
      <c r="C46" s="78" t="s">
        <v>105</v>
      </c>
      <c r="D46" s="170"/>
      <c r="E46" s="171"/>
      <c r="F46" s="172"/>
      <c r="G46" s="173"/>
      <c r="H46" s="151"/>
    </row>
    <row r="47" spans="1:9" s="168" customFormat="1">
      <c r="A47" s="77"/>
      <c r="B47" s="76"/>
      <c r="C47" s="76"/>
      <c r="D47" s="75"/>
      <c r="E47" s="189"/>
      <c r="F47" s="189"/>
      <c r="G47" s="169"/>
      <c r="H47" s="151"/>
    </row>
    <row r="48" spans="1:9" s="168" customFormat="1">
      <c r="A48" s="77" t="s">
        <v>106</v>
      </c>
      <c r="B48" s="76"/>
      <c r="C48" s="76" t="s">
        <v>105</v>
      </c>
      <c r="D48" s="155" t="s">
        <v>9</v>
      </c>
      <c r="E48" s="167">
        <v>1</v>
      </c>
      <c r="G48" s="169">
        <f>E48*F48</f>
        <v>0</v>
      </c>
      <c r="H48" s="151"/>
    </row>
    <row r="49" spans="1:8" s="168" customFormat="1">
      <c r="A49" s="77"/>
      <c r="B49" s="76"/>
      <c r="C49" s="76"/>
      <c r="D49" s="75"/>
      <c r="E49" s="189"/>
      <c r="F49" s="189"/>
      <c r="G49" s="169"/>
      <c r="H49" s="151"/>
    </row>
    <row r="50" spans="1:8" s="168" customFormat="1">
      <c r="A50" s="80" t="s">
        <v>104</v>
      </c>
      <c r="B50" s="79"/>
      <c r="C50" s="78" t="s">
        <v>102</v>
      </c>
      <c r="D50" s="170"/>
      <c r="E50" s="171"/>
      <c r="F50" s="172"/>
      <c r="G50" s="173"/>
      <c r="H50" s="151"/>
    </row>
    <row r="51" spans="1:8" s="168" customFormat="1">
      <c r="A51" s="77"/>
      <c r="B51" s="76"/>
      <c r="D51" s="190"/>
      <c r="E51" s="189"/>
      <c r="F51" s="191"/>
      <c r="G51" s="169"/>
      <c r="H51" s="151"/>
    </row>
    <row r="52" spans="1:8" s="168" customFormat="1">
      <c r="A52" s="77" t="s">
        <v>103</v>
      </c>
      <c r="B52" s="76"/>
      <c r="C52" s="76" t="s">
        <v>102</v>
      </c>
      <c r="D52" s="155" t="s">
        <v>9</v>
      </c>
      <c r="E52" s="167">
        <v>1</v>
      </c>
      <c r="G52" s="169">
        <f>E52*F52</f>
        <v>0</v>
      </c>
      <c r="H52" s="151"/>
    </row>
    <row r="53" spans="1:8">
      <c r="A53" s="77"/>
      <c r="B53" s="76"/>
      <c r="C53" s="76"/>
      <c r="D53" s="75"/>
      <c r="E53" s="189"/>
      <c r="F53" s="189"/>
      <c r="G53" s="169"/>
    </row>
    <row r="54" spans="1:8" s="192" customFormat="1">
      <c r="A54" s="88"/>
      <c r="B54" s="82"/>
      <c r="C54" s="87"/>
      <c r="D54" s="193"/>
      <c r="E54" s="194"/>
      <c r="F54" s="178"/>
      <c r="G54" s="179"/>
    </row>
    <row r="55" spans="1:8" s="192" customFormat="1">
      <c r="A55" s="80" t="s">
        <v>101</v>
      </c>
      <c r="B55" s="79"/>
      <c r="C55" s="78" t="s">
        <v>98</v>
      </c>
      <c r="D55" s="170"/>
      <c r="E55" s="171"/>
      <c r="F55" s="172"/>
      <c r="G55" s="173"/>
    </row>
    <row r="56" spans="1:8" s="192" customFormat="1">
      <c r="A56" s="86"/>
      <c r="B56" s="85"/>
      <c r="C56" s="84"/>
      <c r="D56" s="166"/>
      <c r="E56" s="83"/>
      <c r="F56" s="181"/>
      <c r="G56" s="186"/>
    </row>
    <row r="57" spans="1:8" s="192" customFormat="1" ht="90">
      <c r="A57" s="77" t="s">
        <v>100</v>
      </c>
      <c r="C57" s="76" t="s">
        <v>97</v>
      </c>
      <c r="D57" s="155" t="s">
        <v>93</v>
      </c>
      <c r="E57" s="167">
        <v>15</v>
      </c>
      <c r="F57" s="168"/>
      <c r="G57" s="169">
        <f t="shared" ref="G57:G65" si="1">E57*F57</f>
        <v>0</v>
      </c>
    </row>
    <row r="58" spans="1:8" s="192" customFormat="1">
      <c r="A58" s="77"/>
      <c r="C58" s="76"/>
      <c r="D58" s="155"/>
      <c r="E58" s="167"/>
      <c r="F58" s="168"/>
      <c r="G58" s="169"/>
    </row>
    <row r="59" spans="1:8" s="195" customFormat="1" ht="90">
      <c r="A59" s="77" t="s">
        <v>256</v>
      </c>
      <c r="B59" s="81"/>
      <c r="C59" s="76" t="s">
        <v>96</v>
      </c>
      <c r="D59" s="155" t="s">
        <v>93</v>
      </c>
      <c r="E59" s="167">
        <v>70</v>
      </c>
      <c r="F59" s="168"/>
      <c r="G59" s="169">
        <f t="shared" si="1"/>
        <v>0</v>
      </c>
    </row>
    <row r="60" spans="1:8" s="195" customFormat="1" ht="15" customHeight="1">
      <c r="A60" s="77"/>
      <c r="B60" s="81"/>
      <c r="C60" s="76"/>
      <c r="D60" s="155"/>
      <c r="E60" s="167"/>
      <c r="F60" s="168"/>
      <c r="G60" s="169"/>
    </row>
    <row r="61" spans="1:8" s="195" customFormat="1" ht="15" customHeight="1">
      <c r="A61" s="77" t="s">
        <v>257</v>
      </c>
      <c r="B61" s="82"/>
      <c r="C61" s="76" t="s">
        <v>95</v>
      </c>
      <c r="D61" s="155" t="s">
        <v>93</v>
      </c>
      <c r="E61" s="167">
        <v>130</v>
      </c>
      <c r="F61" s="168"/>
      <c r="G61" s="169">
        <f t="shared" si="1"/>
        <v>0</v>
      </c>
    </row>
    <row r="62" spans="1:8" s="195" customFormat="1" ht="15" customHeight="1">
      <c r="A62" s="77"/>
      <c r="B62" s="82"/>
      <c r="C62" s="76"/>
      <c r="D62" s="155"/>
      <c r="E62" s="167"/>
      <c r="F62" s="168"/>
      <c r="G62" s="169"/>
    </row>
    <row r="63" spans="1:8" s="195" customFormat="1" ht="15" customHeight="1">
      <c r="A63" s="77" t="s">
        <v>258</v>
      </c>
      <c r="B63" s="76"/>
      <c r="C63" s="76" t="s">
        <v>94</v>
      </c>
      <c r="D63" s="155" t="s">
        <v>93</v>
      </c>
      <c r="E63" s="167">
        <v>130</v>
      </c>
      <c r="F63" s="168"/>
      <c r="G63" s="169">
        <f t="shared" si="1"/>
        <v>0</v>
      </c>
    </row>
    <row r="64" spans="1:8" s="195" customFormat="1" ht="15" customHeight="1">
      <c r="A64" s="77"/>
      <c r="B64" s="76"/>
      <c r="C64" s="76"/>
      <c r="D64" s="155"/>
      <c r="E64" s="167"/>
      <c r="F64" s="168"/>
      <c r="G64" s="169"/>
    </row>
    <row r="65" spans="1:7" s="195" customFormat="1" ht="60">
      <c r="A65" s="77" t="s">
        <v>259</v>
      </c>
      <c r="B65" s="81"/>
      <c r="C65" s="76" t="s">
        <v>92</v>
      </c>
      <c r="D65" s="155" t="s">
        <v>3</v>
      </c>
      <c r="E65" s="167">
        <v>3</v>
      </c>
      <c r="F65" s="168"/>
      <c r="G65" s="169">
        <f t="shared" si="1"/>
        <v>0</v>
      </c>
    </row>
    <row r="66" spans="1:7" s="195" customFormat="1" ht="15" customHeight="1">
      <c r="A66" s="77"/>
      <c r="B66" s="76"/>
      <c r="C66" s="76"/>
      <c r="D66" s="76"/>
      <c r="E66" s="74"/>
      <c r="F66" s="73"/>
      <c r="G66" s="169"/>
    </row>
    <row r="67" spans="1:7" s="195" customFormat="1" ht="17.25" customHeight="1">
      <c r="A67" s="80">
        <v>10</v>
      </c>
      <c r="B67" s="79"/>
      <c r="C67" s="78" t="s">
        <v>91</v>
      </c>
      <c r="D67" s="170"/>
      <c r="E67" s="171"/>
      <c r="F67" s="172"/>
      <c r="G67" s="173"/>
    </row>
    <row r="68" spans="1:7" s="195" customFormat="1" ht="15" customHeight="1">
      <c r="A68" s="77"/>
      <c r="B68" s="76"/>
      <c r="C68" s="76"/>
      <c r="D68" s="75"/>
      <c r="E68" s="74"/>
      <c r="F68" s="73"/>
      <c r="G68" s="169"/>
    </row>
    <row r="69" spans="1:7" s="195" customFormat="1" ht="33.75" customHeight="1" thickBot="1">
      <c r="A69" s="208" t="s">
        <v>90</v>
      </c>
      <c r="B69" s="209"/>
      <c r="C69" s="209" t="s">
        <v>89</v>
      </c>
      <c r="D69" s="210" t="s">
        <v>88</v>
      </c>
      <c r="E69" s="211">
        <v>1</v>
      </c>
      <c r="F69" s="212"/>
      <c r="G69" s="213">
        <f>E69*F69</f>
        <v>0</v>
      </c>
    </row>
    <row r="70" spans="1:7" s="195" customFormat="1" ht="15" customHeight="1" thickTop="1">
      <c r="A70" s="77"/>
      <c r="B70" s="76"/>
      <c r="C70" s="76"/>
      <c r="D70" s="75"/>
      <c r="E70" s="74"/>
      <c r="F70" s="73"/>
      <c r="G70" s="169"/>
    </row>
    <row r="71" spans="1:7" s="195" customFormat="1" ht="15" customHeight="1">
      <c r="A71" s="77"/>
      <c r="B71" s="196"/>
      <c r="C71" s="214" t="s">
        <v>261</v>
      </c>
      <c r="D71" s="75"/>
      <c r="E71" s="74"/>
      <c r="F71" s="73"/>
      <c r="G71" s="197">
        <f>SUM(G7:G69)</f>
        <v>0</v>
      </c>
    </row>
    <row r="72" spans="1:7" s="195" customFormat="1" ht="15" customHeight="1">
      <c r="A72" s="77"/>
      <c r="B72" s="76"/>
      <c r="C72" s="76"/>
      <c r="D72" s="75"/>
      <c r="E72" s="74"/>
      <c r="F72" s="73"/>
      <c r="G72" s="1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2</vt:i4>
      </vt:variant>
    </vt:vector>
  </HeadingPairs>
  <TitlesOfParts>
    <vt:vector size="7" baseType="lpstr">
      <vt:lpstr>Splošno</vt:lpstr>
      <vt:lpstr>Rekapitulacija</vt:lpstr>
      <vt:lpstr>Kolesarski poligon</vt:lpstr>
      <vt:lpstr>Zunanja ureditev</vt:lpstr>
      <vt:lpstr>JR</vt:lpstr>
      <vt:lpstr>'Kolesarski poligon'!Področje_tiskanja</vt:lpstr>
      <vt:lpstr>Splošno!Področje_tiskanja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simona vodlan</cp:lastModifiedBy>
  <cp:lastPrinted>2019-09-26T05:36:10Z</cp:lastPrinted>
  <dcterms:created xsi:type="dcterms:W3CDTF">2007-08-08T07:30:44Z</dcterms:created>
  <dcterms:modified xsi:type="dcterms:W3CDTF">2019-09-27T08:54:04Z</dcterms:modified>
</cp:coreProperties>
</file>